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quickwayelectric-my.sharepoint.com/personal/ryanb_quickwayelectric_com/Documents/ENSF 692/Assignments/ensf-692-a03/"/>
    </mc:Choice>
  </mc:AlternateContent>
  <xr:revisionPtr revIDLastSave="0" documentId="8_{8771A931-0DEC-4224-81BD-CDB3EC54AA89}" xr6:coauthVersionLast="47" xr6:coauthVersionMax="47" xr10:uidLastSave="{00000000-0000-0000-0000-000000000000}"/>
  <bookViews>
    <workbookView xWindow="38280" yWindow="-120" windowWidth="38640" windowHeight="21120" activeTab="1"/>
  </bookViews>
  <sheets>
    <sheet name="Sheet3" sheetId="4" r:id="rId1"/>
    <sheet name="Assignment3Data" sheetId="1" r:id="rId2"/>
    <sheet name="Sheet2" sheetId="3" r:id="rId3"/>
    <sheet name="Sheet1" sheetId="2" r:id="rId4"/>
  </sheets>
  <definedNames>
    <definedName name="_xlnm._FilterDatabase" localSheetId="1" hidden="1">Assignment3Data!$A$1:$F$201</definedName>
  </definedNames>
  <calcPr calcId="0"/>
  <pivotCaches>
    <pivotCache cacheId="7" r:id="rId5"/>
  </pivotCaches>
</workbook>
</file>

<file path=xl/calcChain.xml><?xml version="1.0" encoding="utf-8"?>
<calcChain xmlns="http://schemas.openxmlformats.org/spreadsheetml/2006/main">
  <c r="AE3" i="1" l="1"/>
  <c r="AE4" i="1"/>
  <c r="AE5" i="1"/>
  <c r="AE6" i="1"/>
  <c r="AE7" i="1"/>
  <c r="AE8" i="1"/>
  <c r="AE9" i="1"/>
  <c r="AE10" i="1"/>
  <c r="AE11" i="1"/>
  <c r="AE12" i="1"/>
  <c r="AE13" i="1"/>
  <c r="AE14" i="1"/>
  <c r="AE15" i="1"/>
  <c r="AE16" i="1"/>
  <c r="AE17" i="1"/>
  <c r="AE18" i="1"/>
  <c r="AE19" i="1"/>
  <c r="AE20" i="1"/>
  <c r="AE21" i="1"/>
  <c r="AE22" i="1"/>
  <c r="AD4" i="1"/>
  <c r="AD5" i="1"/>
  <c r="AD6" i="1"/>
  <c r="AD7" i="1"/>
  <c r="AD8" i="1"/>
  <c r="AD9" i="1"/>
  <c r="AD10" i="1"/>
  <c r="AD11" i="1"/>
  <c r="AD12" i="1"/>
  <c r="AD13" i="1"/>
  <c r="AD14" i="1"/>
  <c r="AD15" i="1"/>
  <c r="AD16" i="1"/>
  <c r="AD17" i="1"/>
  <c r="AD18" i="1"/>
  <c r="AD19" i="1"/>
  <c r="AD20" i="1"/>
  <c r="AD21" i="1"/>
  <c r="AD22" i="1"/>
  <c r="AD3" i="1"/>
  <c r="AC4" i="1" a="1"/>
  <c r="AC4" i="1" s="1"/>
  <c r="AC5" i="1" a="1"/>
  <c r="AC5" i="1" s="1"/>
  <c r="AC6" i="1" a="1"/>
  <c r="AC6" i="1" s="1"/>
  <c r="AC7" i="1" a="1"/>
  <c r="AC7" i="1"/>
  <c r="AC8" i="1" a="1"/>
  <c r="AC8" i="1" s="1"/>
  <c r="AC9" i="1" a="1"/>
  <c r="AC9" i="1" s="1"/>
  <c r="AC10" i="1" a="1"/>
  <c r="AC10" i="1" s="1"/>
  <c r="AC11" i="1" a="1"/>
  <c r="AC11" i="1"/>
  <c r="AC12" i="1" a="1"/>
  <c r="AC12" i="1" s="1"/>
  <c r="AC13" i="1" a="1"/>
  <c r="AC13" i="1" s="1"/>
  <c r="AC14" i="1" a="1"/>
  <c r="AC14" i="1" s="1"/>
  <c r="AC15" i="1" a="1"/>
  <c r="AC15" i="1" s="1"/>
  <c r="AC16" i="1" a="1"/>
  <c r="AC16" i="1" s="1"/>
  <c r="AC17" i="1" a="1"/>
  <c r="AC17" i="1" s="1"/>
  <c r="AC18" i="1" a="1"/>
  <c r="AC18" i="1" s="1"/>
  <c r="AC19" i="1" a="1"/>
  <c r="AC19" i="1" s="1"/>
  <c r="AC20" i="1" a="1"/>
  <c r="AC20" i="1" s="1"/>
  <c r="AC21" i="1" a="1"/>
  <c r="AC21" i="1" s="1"/>
  <c r="AC22" i="1" a="1"/>
  <c r="AC22" i="1" s="1"/>
  <c r="AC3" i="1" a="1"/>
  <c r="AC3" i="1" s="1"/>
  <c r="AA4" i="1"/>
  <c r="AA5" i="1"/>
  <c r="AA6" i="1"/>
  <c r="AA7" i="1"/>
  <c r="AA8" i="1"/>
  <c r="AA9" i="1"/>
  <c r="AA10" i="1"/>
  <c r="AA11" i="1"/>
  <c r="AA12" i="1"/>
  <c r="AA13" i="1"/>
  <c r="AA14" i="1"/>
  <c r="AA15" i="1"/>
  <c r="AA16" i="1"/>
  <c r="AA17" i="1"/>
  <c r="AA18" i="1"/>
  <c r="AA19" i="1"/>
  <c r="AA20" i="1"/>
  <c r="AA21" i="1"/>
  <c r="AA22" i="1"/>
  <c r="AA3" i="1"/>
  <c r="P4" i="1"/>
  <c r="P5" i="1"/>
  <c r="P6" i="1"/>
  <c r="P7" i="1"/>
  <c r="P8" i="1"/>
  <c r="P9" i="1"/>
  <c r="P10" i="1"/>
  <c r="P11" i="1"/>
  <c r="P12" i="1"/>
  <c r="P13" i="1"/>
  <c r="P14" i="1"/>
  <c r="P15" i="1"/>
  <c r="P16" i="1"/>
  <c r="P17" i="1"/>
  <c r="P18" i="1"/>
  <c r="P19" i="1"/>
  <c r="P20" i="1"/>
  <c r="P21" i="1"/>
  <c r="P22" i="1"/>
  <c r="P3"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 i="1"/>
  <c r="Q4" i="1"/>
  <c r="R4" i="1"/>
  <c r="S4" i="1"/>
  <c r="T4" i="1"/>
  <c r="U4" i="1"/>
  <c r="V4" i="1"/>
  <c r="W4" i="1"/>
  <c r="X4" i="1"/>
  <c r="Y4" i="1"/>
  <c r="Z4" i="1"/>
  <c r="Q5" i="1"/>
  <c r="R5" i="1"/>
  <c r="S5" i="1"/>
  <c r="T5" i="1"/>
  <c r="U5" i="1"/>
  <c r="V5" i="1"/>
  <c r="W5" i="1"/>
  <c r="X5" i="1"/>
  <c r="Y5" i="1"/>
  <c r="Z5" i="1"/>
  <c r="Q6" i="1"/>
  <c r="R6" i="1"/>
  <c r="S6" i="1"/>
  <c r="T6" i="1"/>
  <c r="U6" i="1"/>
  <c r="V6" i="1"/>
  <c r="W6" i="1"/>
  <c r="X6" i="1"/>
  <c r="Y6" i="1"/>
  <c r="Z6" i="1"/>
  <c r="Q7" i="1"/>
  <c r="R7" i="1"/>
  <c r="S7" i="1"/>
  <c r="T7" i="1"/>
  <c r="U7" i="1"/>
  <c r="V7" i="1"/>
  <c r="W7" i="1"/>
  <c r="X7" i="1"/>
  <c r="Y7" i="1"/>
  <c r="Z7" i="1"/>
  <c r="Q8" i="1"/>
  <c r="AB8" i="1" s="1"/>
  <c r="R8" i="1"/>
  <c r="S8" i="1"/>
  <c r="T8" i="1"/>
  <c r="U8" i="1"/>
  <c r="V8" i="1"/>
  <c r="W8" i="1"/>
  <c r="X8" i="1"/>
  <c r="Y8" i="1"/>
  <c r="Z8" i="1"/>
  <c r="Q9" i="1"/>
  <c r="R9" i="1"/>
  <c r="S9" i="1"/>
  <c r="T9" i="1"/>
  <c r="U9" i="1"/>
  <c r="V9" i="1"/>
  <c r="W9" i="1"/>
  <c r="X9" i="1"/>
  <c r="Y9" i="1"/>
  <c r="Z9" i="1"/>
  <c r="Q10" i="1"/>
  <c r="R10" i="1"/>
  <c r="S10" i="1"/>
  <c r="T10" i="1"/>
  <c r="U10" i="1"/>
  <c r="V10" i="1"/>
  <c r="W10" i="1"/>
  <c r="X10" i="1"/>
  <c r="Y10" i="1"/>
  <c r="Z10" i="1"/>
  <c r="Q11" i="1"/>
  <c r="R11" i="1"/>
  <c r="S11" i="1"/>
  <c r="T11" i="1"/>
  <c r="U11" i="1"/>
  <c r="V11" i="1"/>
  <c r="W11" i="1"/>
  <c r="X11" i="1"/>
  <c r="Y11" i="1"/>
  <c r="Z11" i="1"/>
  <c r="Q12" i="1"/>
  <c r="R12" i="1"/>
  <c r="S12" i="1"/>
  <c r="T12" i="1"/>
  <c r="U12" i="1"/>
  <c r="V12" i="1"/>
  <c r="W12" i="1"/>
  <c r="X12" i="1"/>
  <c r="Y12" i="1"/>
  <c r="Z12" i="1"/>
  <c r="Q13" i="1"/>
  <c r="R13" i="1"/>
  <c r="S13" i="1"/>
  <c r="T13" i="1"/>
  <c r="U13" i="1"/>
  <c r="V13" i="1"/>
  <c r="W13" i="1"/>
  <c r="X13" i="1"/>
  <c r="Y13" i="1"/>
  <c r="Z13" i="1"/>
  <c r="Q14" i="1"/>
  <c r="R14" i="1"/>
  <c r="S14" i="1"/>
  <c r="T14" i="1"/>
  <c r="U14" i="1"/>
  <c r="V14" i="1"/>
  <c r="W14" i="1"/>
  <c r="X14" i="1"/>
  <c r="Y14" i="1"/>
  <c r="Z14" i="1"/>
  <c r="Q15" i="1"/>
  <c r="R15" i="1"/>
  <c r="S15" i="1"/>
  <c r="T15" i="1"/>
  <c r="U15" i="1"/>
  <c r="V15" i="1"/>
  <c r="W15" i="1"/>
  <c r="X15" i="1"/>
  <c r="Y15" i="1"/>
  <c r="Z15" i="1"/>
  <c r="Q16" i="1"/>
  <c r="R16" i="1"/>
  <c r="S16" i="1"/>
  <c r="T16" i="1"/>
  <c r="U16" i="1"/>
  <c r="V16" i="1"/>
  <c r="W16" i="1"/>
  <c r="X16" i="1"/>
  <c r="Y16" i="1"/>
  <c r="Z16" i="1"/>
  <c r="Q17" i="1"/>
  <c r="R17" i="1"/>
  <c r="S17" i="1"/>
  <c r="T17" i="1"/>
  <c r="U17" i="1"/>
  <c r="V17" i="1"/>
  <c r="W17" i="1"/>
  <c r="X17" i="1"/>
  <c r="Y17" i="1"/>
  <c r="Z17" i="1"/>
  <c r="Q18" i="1"/>
  <c r="R18" i="1"/>
  <c r="S18" i="1"/>
  <c r="T18" i="1"/>
  <c r="U18" i="1"/>
  <c r="V18" i="1"/>
  <c r="W18" i="1"/>
  <c r="X18" i="1"/>
  <c r="Y18" i="1"/>
  <c r="Z18" i="1"/>
  <c r="Q19" i="1"/>
  <c r="R19" i="1"/>
  <c r="S19" i="1"/>
  <c r="T19" i="1"/>
  <c r="U19" i="1"/>
  <c r="V19" i="1"/>
  <c r="W19" i="1"/>
  <c r="X19" i="1"/>
  <c r="Y19" i="1"/>
  <c r="Z19" i="1"/>
  <c r="Q20" i="1"/>
  <c r="R20" i="1"/>
  <c r="S20" i="1"/>
  <c r="T20" i="1"/>
  <c r="U20" i="1"/>
  <c r="V20" i="1"/>
  <c r="W20" i="1"/>
  <c r="X20" i="1"/>
  <c r="Y20" i="1"/>
  <c r="Z20" i="1"/>
  <c r="Q21" i="1"/>
  <c r="R21" i="1"/>
  <c r="S21" i="1"/>
  <c r="T21" i="1"/>
  <c r="U21" i="1"/>
  <c r="V21" i="1"/>
  <c r="W21" i="1"/>
  <c r="X21" i="1"/>
  <c r="Y21" i="1"/>
  <c r="Z21" i="1"/>
  <c r="Q22" i="1"/>
  <c r="R22" i="1"/>
  <c r="S22" i="1"/>
  <c r="T22" i="1"/>
  <c r="U22" i="1"/>
  <c r="V22" i="1"/>
  <c r="W22" i="1"/>
  <c r="X22" i="1"/>
  <c r="Y22" i="1"/>
  <c r="Z22" i="1"/>
  <c r="R3" i="1"/>
  <c r="S3" i="1"/>
  <c r="T3" i="1"/>
  <c r="U3" i="1"/>
  <c r="V3" i="1"/>
  <c r="W3" i="1"/>
  <c r="X3" i="1"/>
  <c r="Y3" i="1"/>
  <c r="Z3" i="1"/>
  <c r="Q3" i="1"/>
  <c r="O4" i="1"/>
  <c r="O5" i="1"/>
  <c r="O6" i="1"/>
  <c r="O7" i="1"/>
  <c r="O8" i="1"/>
  <c r="O9" i="1"/>
  <c r="O10" i="1"/>
  <c r="O11" i="1"/>
  <c r="O12" i="1"/>
  <c r="O13" i="1"/>
  <c r="O14" i="1"/>
  <c r="O15" i="1"/>
  <c r="O16" i="1"/>
  <c r="O17" i="1"/>
  <c r="O18" i="1"/>
  <c r="O19" i="1"/>
  <c r="O20" i="1"/>
  <c r="O21" i="1"/>
  <c r="O22" i="1"/>
  <c r="O3" i="1"/>
  <c r="L4" i="1"/>
  <c r="M4" i="1"/>
  <c r="N4"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L16" i="1"/>
  <c r="M16" i="1"/>
  <c r="N16" i="1"/>
  <c r="L17" i="1"/>
  <c r="M17" i="1"/>
  <c r="N17" i="1"/>
  <c r="L18" i="1"/>
  <c r="M18" i="1"/>
  <c r="N18" i="1"/>
  <c r="L19" i="1"/>
  <c r="M19" i="1"/>
  <c r="N19" i="1"/>
  <c r="L20" i="1"/>
  <c r="M20" i="1"/>
  <c r="N20" i="1"/>
  <c r="L21" i="1"/>
  <c r="M21" i="1"/>
  <c r="N21" i="1"/>
  <c r="L22" i="1"/>
  <c r="M22" i="1"/>
  <c r="N22" i="1"/>
  <c r="M3" i="1"/>
  <c r="N3" i="1"/>
  <c r="L3" i="1"/>
  <c r="K1" i="3"/>
  <c r="G2" i="3"/>
  <c r="G3" i="3"/>
  <c r="G4" i="3"/>
  <c r="G5" i="3"/>
  <c r="G6" i="3"/>
  <c r="G7" i="3"/>
  <c r="G8" i="3"/>
  <c r="G9" i="3"/>
  <c r="G10" i="3"/>
  <c r="G11" i="3"/>
  <c r="G12" i="3"/>
  <c r="G13" i="3"/>
  <c r="G14" i="3"/>
  <c r="G15" i="3"/>
  <c r="G16" i="3"/>
  <c r="G17" i="3"/>
  <c r="G18" i="3"/>
  <c r="G19" i="3"/>
  <c r="G20" i="3"/>
  <c r="G1" i="3"/>
  <c r="H112" i="1"/>
  <c r="AB17" i="1" l="1"/>
  <c r="AB9" i="1"/>
  <c r="AB5" i="1"/>
  <c r="AB21" i="1"/>
  <c r="AB19" i="1"/>
  <c r="AB13" i="1"/>
  <c r="AB11" i="1"/>
  <c r="AB4" i="1"/>
  <c r="AB3" i="1"/>
  <c r="AB16" i="1"/>
  <c r="AB15" i="1"/>
  <c r="AB7" i="1"/>
  <c r="AB20" i="1"/>
  <c r="AB12" i="1"/>
  <c r="AB22" i="1"/>
  <c r="AB18" i="1"/>
  <c r="AB14" i="1"/>
  <c r="AB10" i="1"/>
  <c r="AB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<sst xmlns="http://schemas.openxmlformats.org/spreadsheetml/2006/main" count="343" uniqueCount="53">
  <si>
    <t>School Year</t>
  </si>
  <si>
    <t>School Name</t>
  </si>
  <si>
    <t>School Code</t>
  </si>
  <si>
    <t>Grade 10</t>
  </si>
  <si>
    <t>Grade 11</t>
  </si>
  <si>
    <t>Grade 12</t>
  </si>
  <si>
    <t>Centennial High School</t>
  </si>
  <si>
    <t>Robert Thirsk School</t>
  </si>
  <si>
    <t>Louise Dean School</t>
  </si>
  <si>
    <t>Queen Elizabeth High School</t>
  </si>
  <si>
    <t>Forest Lawn High School</t>
  </si>
  <si>
    <t>Crescent Heights High School</t>
  </si>
  <si>
    <t>Western Canada High School</t>
  </si>
  <si>
    <t>Central Memorial High School</t>
  </si>
  <si>
    <t>James Fowler High School</t>
  </si>
  <si>
    <t>Ernest Manning High School</t>
  </si>
  <si>
    <t>William Aberhart High School</t>
  </si>
  <si>
    <t>National Sport School</t>
  </si>
  <si>
    <t>NaN</t>
  </si>
  <si>
    <t>Henry Wise Wood High School</t>
  </si>
  <si>
    <t>Bowness High School</t>
  </si>
  <si>
    <t>Lord Beaverbrook High School</t>
  </si>
  <si>
    <t>Jack James High School</t>
  </si>
  <si>
    <t>Sir Winston Churchill High School</t>
  </si>
  <si>
    <t>Dr. E. P. Scarlett High School</t>
  </si>
  <si>
    <t>John G Diefenbaker High School</t>
  </si>
  <si>
    <t>Lester B. Pearson High School</t>
  </si>
  <si>
    <t>["Centennial High School",
"Robert Thirsk School",
"Louise Dean School",
"Queen Elizabeth High School",
"Forest Lawn High School",
"Crescent Heights High School",
"Western Canada High School",
"Central Memorial High School",
"James Fowler High School",
"Ernest Manning High School",
"William Aberhart High School",
"National Sport School",
"Henry Wise Wood High School",
"Bowness High School",
"Lord Beaverbrook High School",
"Jack James High School",
"Sir Winston Churchill High School",
"Dr. E. P. Scarlett High School",
"John G Diefenbaker High School",
"Lester B. Pearson High School"]</t>
  </si>
  <si>
    <t>[1224,
1679,
9626,
9806,
9813,
9815,
9816,
9823,
9825,
9826,
9829,
9830,
9836,
9847,
9850,
9856,
9857,
9858,
9860,
9865]</t>
  </si>
  <si>
    <t>(All)</t>
  </si>
  <si>
    <t>Count of Grade 10</t>
  </si>
  <si>
    <t>Count of Grade 11</t>
  </si>
  <si>
    <t>Count of Grade 12</t>
  </si>
  <si>
    <t>Row Labels</t>
  </si>
  <si>
    <t>Grand Total</t>
  </si>
  <si>
    <t>Count of Grade 10_2</t>
  </si>
  <si>
    <t>Count of Grade 11_2</t>
  </si>
  <si>
    <t>Count of Grade 12_2</t>
  </si>
  <si>
    <t>id</t>
  </si>
  <si>
    <t>name</t>
  </si>
  <si>
    <t>[{'id':1224, 'name':'Centennial High School'}, 
{'id':1679, 'name':'Robert Thirsk School'}, 
{'id':9626, 'name':'Louise Dean School'}, 
{'id':9806, 'name':'Queen Elizabeth High School'}, 
{'id':9813, 'name':'Forest Lawn High School'}, 
{'id':9815, 'name':'Crescent Heights High School'}, 
{'id':9816, 'name':'Western Canada High School'}, 
{'id':9823, 'name':'Central Memorial High School'}, 
{'id':9825, 'name':'James Fowler High School'}, 
{'id':9826, 'name':'Ernest Manning High School'}, 
{'id':9829, 'name':'William Aberhart High School'}, 
{'id':9830, 'name':'National Sport School'}, 
{'id':9836, 'name':'Henry Wise Wood High School'}, 
{'id':9847, 'name':'Bowness High School'}, 
{'id':9850, 'name':'Lord Beaverbrook High School'}, 
{'id':9856, 'name':'Jack James High School'}, 
{'id':9857, 'name':'Sir Winston Churchill High School'}, 
{'id':9858, 'name':'Dr. E. P. Scarlett High School'}, 
{'id':9860, 'name':'John G Diefenbaker High School'}, 
{'id':9865, 'name':'Lester B. Pearson High School'}</t>
  </si>
  <si>
    <t>Code</t>
  </si>
  <si>
    <t>Name</t>
  </si>
  <si>
    <t>Mean Gr. 10 Enrollment</t>
  </si>
  <si>
    <t>Mean Gr. 11 Enrollment</t>
  </si>
  <si>
    <t>Mean Gr. 12 Enrollment</t>
  </si>
  <si>
    <t>Highest Enrollment</t>
  </si>
  <si>
    <t>Total Enrollment</t>
  </si>
  <si>
    <t>Total 10 Year Enrollment</t>
  </si>
  <si>
    <t>Median enrollments over 500</t>
  </si>
  <si>
    <t>Mean Enrollments</t>
  </si>
  <si>
    <t>Lowest Enrollment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</si>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</sst>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pivotButton="1"/>
    <xf numFmtId="0" fontId="0" fillId="0" borderId="0" xfId="0" applyNumberFormat="1"/>
    <xf numFmtId="0" fontId="0" fillId="0" borderId="0" xfId="0" applyAlignment="1">
      <alignment horizontal="left"/>
    </xf>
    <xf numFmtId="0" fontId="0" fillId="0" borderId="10" xfId="0" applyBorder="1"/>
    <xf numFmtId="0" fontId="0" fillId="0" borderId="0" xfId="0" applyFill="1" applyBorder="1"/>
    <xf numFmtId="1" fontId="0" fillId="0" borderId="0" xfId="0" applyNumberFormat="1"/>
    <xf numFmtId="0" fontId="0" fillId="0" borderId="10" xfId="0"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yan Baker" refreshedDate="45442.77675636574" createdVersion="8" refreshedVersion="8" minRefreshableVersion="3" recordCount="200">
  <cacheSource type="worksheet">
    <worksheetSource ref="A1:F201" sheet="Assignment3Data"/>
  </cacheSource>
  <cacheFields count="6">
    <cacheField name="School Year" numFmtId="0">
      <sharedItems containsSemiMixedTypes="0" containsString="0" containsNumber="1" containsInteger="1" minValue="2013" maxValue="2022" count="10">
        <n v="2013"/>
        <n v="2014"/>
        <n v="2015"/>
        <n v="2016"/>
        <n v="2017"/>
        <n v="2018"/>
        <n v="2019"/>
        <n v="2020"/>
        <n v="2021"/>
        <n v="2022"/>
      </sharedItems>
    </cacheField>
    <cacheField name="School Name" numFmtId="0">
      <sharedItems count="20">
        <s v="Centennial High School"/>
        <s v="Robert Thirsk School"/>
        <s v="Louise Dean School"/>
        <s v="Queen Elizabeth High School"/>
        <s v="Forest Lawn High School"/>
        <s v="Crescent Heights High School"/>
        <s v="Western Canada High School"/>
        <s v="Central Memorial High School"/>
        <s v="James Fowler High School"/>
        <s v="Ernest Manning High School"/>
        <s v="William Aberhart High School"/>
        <s v="National Sport School"/>
        <s v="Henry Wise Wood High School"/>
        <s v="Bowness High School"/>
        <s v="Lord Beaverbrook High School"/>
        <s v="Jack James High School"/>
        <s v="Sir Winston Churchill High School"/>
        <s v="Dr. E. P. Scarlett High School"/>
        <s v="John G Diefenbaker High School"/>
        <s v="Lester B. Pearson High School"/>
      </sharedItems>
    </cacheField>
    <cacheField name="School Code" numFmtId="0">
      <sharedItems containsSemiMixedTypes="0" containsString="0" containsNumber="1" containsInteger="1" minValue="1224" maxValue="9865"/>
    </cacheField>
    <cacheField name="Grade 10" numFmtId="0">
      <sharedItems containsMixedTypes="1" containsNumber="1" containsInteger="1" minValue="2" maxValue="815" count="172">
        <n v="591"/>
        <n v="599"/>
        <n v="558"/>
        <n v="625"/>
        <n v="611"/>
        <n v="485"/>
        <n v="463"/>
        <n v="455"/>
        <n v="518"/>
        <n v="419"/>
        <n v="472"/>
        <n v="444"/>
        <n v="345"/>
        <n v="433"/>
        <n v="398"/>
        <n v="355"/>
        <n v="360"/>
        <n v="464"/>
        <n v="427"/>
        <n v="45"/>
        <n v="40"/>
        <n v="29"/>
        <n v="16"/>
        <n v="15"/>
        <n v="23"/>
        <n v="13"/>
        <n v="12"/>
        <n v="4"/>
        <n v="2"/>
        <n v="160"/>
        <n v="151"/>
        <n v="137"/>
        <n v="155"/>
        <n v="115"/>
        <n v="150"/>
        <n v="146"/>
        <n v="164"/>
        <n v="170"/>
        <n v="426"/>
        <n v="430"/>
        <n v="373"/>
        <n v="431"/>
        <n v="395"/>
        <n v="383"/>
        <n v="378"/>
        <n v="475"/>
        <n v="424"/>
        <n v="620"/>
        <n v="662"/>
        <n v="659"/>
        <n v="440"/>
        <n v="408"/>
        <n v="568"/>
        <n v="556"/>
        <n v="565"/>
        <n v="664"/>
        <n v="583"/>
        <n v="658"/>
        <n v="618"/>
        <n v="624"/>
        <n v="682"/>
        <n v="798"/>
        <n v="716"/>
        <n v="723"/>
        <n v="690"/>
        <n v="663"/>
        <n v="706"/>
        <n v="289"/>
        <n v="323"/>
        <n v="271"/>
        <n v="183"/>
        <n v="387"/>
        <n v="391"/>
        <n v="543"/>
        <n v="489"/>
        <n v="496"/>
        <n v="422"/>
        <n v="564"/>
        <n v="197"/>
        <n v="215"/>
        <n v="242"/>
        <n v="251"/>
        <n v="290"/>
        <n v="482"/>
        <n v="372"/>
        <n v="523"/>
        <n v="522"/>
        <n v="581"/>
        <n v="607"/>
        <n v="685"/>
        <n v="674"/>
        <n v="491"/>
        <n v="507"/>
        <n v="514"/>
        <n v="487"/>
        <n v="537"/>
        <n v="469"/>
        <n v="460"/>
        <n v="437"/>
        <n v="476"/>
        <n v="420"/>
        <n v="448"/>
        <n v="413"/>
        <n v="36"/>
        <n v="48"/>
        <n v="41"/>
        <n v="38"/>
        <n v="61"/>
        <n v="34"/>
        <s v="NaN"/>
        <n v="399"/>
        <n v="362"/>
        <n v="361"/>
        <n v="341"/>
        <n v="417"/>
        <n v="458"/>
        <n v="532"/>
        <n v="652"/>
        <n v="488"/>
        <n v="210"/>
        <n v="219"/>
        <n v="233"/>
        <n v="249"/>
        <n v="386"/>
        <n v="402"/>
        <n v="435"/>
        <n v="375"/>
        <n v="657"/>
        <n v="569"/>
        <n v="578"/>
        <n v="535"/>
        <n v="229"/>
        <n v="241"/>
        <n v="574"/>
        <n v="465"/>
        <n v="163"/>
        <n v="131"/>
        <n v="116"/>
        <n v="74"/>
        <n v="127"/>
        <n v="81"/>
        <n v="102"/>
        <n v="128"/>
        <n v="139"/>
        <n v="109"/>
        <n v="587"/>
        <n v="604"/>
        <n v="726"/>
        <n v="691"/>
        <n v="703"/>
        <n v="749"/>
        <n v="739"/>
        <n v="750"/>
        <n v="815"/>
        <n v="549"/>
        <n v="515"/>
        <n v="546"/>
        <n v="533"/>
        <n v="540"/>
        <n v="529"/>
        <n v="438"/>
        <n v="461"/>
        <n v="459"/>
        <n v="443"/>
        <n v="474"/>
        <n v="452"/>
        <n v="605"/>
        <n v="504"/>
        <n v="552"/>
        <n v="497"/>
        <n v="551"/>
        <n v="478"/>
      </sharedItems>
    </cacheField>
    <cacheField name="Grade 11" numFmtId="0">
      <sharedItems containsMixedTypes="1" containsNumber="1" containsInteger="1" minValue="4" maxValue="748" count="173">
        <n v="572"/>
        <n v="592"/>
        <n v="585"/>
        <n v="555"/>
        <n v="617"/>
        <n v="540"/>
        <n v="481"/>
        <n v="436"/>
        <n v="453"/>
        <n v="445"/>
        <n v="346"/>
        <n v="452"/>
        <n v="411"/>
        <n v="396"/>
        <n v="374"/>
        <n v="423"/>
        <n v="430"/>
        <n v="352"/>
        <n v="493"/>
        <n v="378"/>
        <n v="57"/>
        <n v="49"/>
        <n v="36"/>
        <n v="47"/>
        <n v="48"/>
        <n v="25"/>
        <n v="23"/>
        <n v="21"/>
        <n v="7"/>
        <n v="4"/>
        <n v="176"/>
        <n v="137"/>
        <n v="115"/>
        <n v="93"/>
        <n v="123"/>
        <n v="83"/>
        <n v="146"/>
        <n v="143"/>
        <n v="136"/>
        <n v="148"/>
        <n v="483"/>
        <n v="404"/>
        <n v="403"/>
        <n v="384"/>
        <n v="402"/>
        <n v="397"/>
        <n v="361"/>
        <n v="424"/>
        <n v="365"/>
        <n v="584"/>
        <n v="611"/>
        <n v="643"/>
        <n v="514"/>
        <n v="388"/>
        <n v="426"/>
        <n v="615"/>
        <n v="623"/>
        <n v="602"/>
        <n v="631"/>
        <n v="639"/>
        <n v="610"/>
        <n v="571"/>
        <n v="665"/>
        <n v="688"/>
        <n v="724"/>
        <n v="727"/>
        <n v="679"/>
        <n v="728"/>
        <n v="280"/>
        <n v="370"/>
        <n v="227"/>
        <n v="210"/>
        <n v="368"/>
        <n v="391"/>
        <n v="401"/>
        <n v="522"/>
        <n v="465"/>
        <n v="437"/>
        <n v="383"/>
        <n v="237"/>
        <n v="193"/>
        <n v="204"/>
        <n v="234"/>
        <n v="431"/>
        <n v="289"/>
        <n v="467"/>
        <n v="549"/>
        <n v="530"/>
        <n v="583"/>
        <n v="557"/>
        <n v="576"/>
        <n v="692"/>
        <n v="662"/>
        <n v="476"/>
        <n v="510"/>
        <n v="413"/>
        <n v="502"/>
        <n v="491"/>
        <n v="438"/>
        <n v="439"/>
        <n v="473"/>
        <n v="447"/>
        <n v="463"/>
        <n v="29"/>
        <n v="44"/>
        <n v="37"/>
        <n v="46"/>
        <n v="50"/>
        <n v="45"/>
        <n v="56"/>
        <n v="59"/>
        <s v="NaN"/>
        <n v="371"/>
        <n v="337"/>
        <n v="367"/>
        <n v="338"/>
        <n v="434"/>
        <n v="449"/>
        <n v="497"/>
        <n v="520"/>
        <n v="225"/>
        <n v="200"/>
        <n v="209"/>
        <n v="207"/>
        <n v="241"/>
        <n v="238"/>
        <n v="381"/>
        <n v="382"/>
        <n v="566"/>
        <n v="619"/>
        <n v="489"/>
        <n v="546"/>
        <n v="506"/>
        <n v="250"/>
        <n v="245"/>
        <n v="251"/>
        <n v="474"/>
        <n v="486"/>
        <n v="164"/>
        <n v="126"/>
        <n v="95"/>
        <n v="127"/>
        <n v="112"/>
        <n v="77"/>
        <n v="102"/>
        <n v="641"/>
        <n v="626"/>
        <n v="740"/>
        <n v="680"/>
        <n v="705"/>
        <n v="677"/>
        <n v="746"/>
        <n v="748"/>
        <n v="577"/>
        <n v="541"/>
        <n v="523"/>
        <n v="528"/>
        <n v="580"/>
        <n v="496"/>
        <n v="521"/>
        <n v="364"/>
        <n v="406"/>
        <n v="456"/>
        <n v="418"/>
        <n v="482"/>
        <n v="459"/>
        <n v="589"/>
        <n v="501"/>
        <n v="495"/>
        <n v="512"/>
        <n v="533"/>
        <n v="487"/>
        <n v="507"/>
      </sharedItems>
    </cacheField>
    <cacheField name="Grade 12" numFmtId="0">
      <sharedItems containsMixedTypes="1" containsNumber="1" containsInteger="1" minValue="0" maxValue="798" count="168">
        <n v="558"/>
        <n v="598"/>
        <n v="600"/>
        <n v="582"/>
        <n v="556"/>
        <n v="437"/>
        <n v="493"/>
        <n v="446"/>
        <n v="0"/>
        <n v="341"/>
        <n v="463"/>
        <n v="436"/>
        <n v="450"/>
        <n v="391"/>
        <n v="455"/>
        <n v="420"/>
        <n v="352"/>
        <n v="52"/>
        <n v="55"/>
        <n v="68"/>
        <n v="56"/>
        <n v="58"/>
        <n v="34"/>
        <n v="42"/>
        <n v="38"/>
        <n v="189"/>
        <n v="173"/>
        <n v="106"/>
        <n v="137"/>
        <n v="120"/>
        <n v="127"/>
        <n v="142"/>
        <n v="139"/>
        <n v="567"/>
        <n v="572"/>
        <n v="532"/>
        <n v="531"/>
        <n v="527"/>
        <n v="441"/>
        <n v="438"/>
        <n v="424"/>
        <n v="585"/>
        <n v="602"/>
        <n v="583"/>
        <n v="659"/>
        <n v="529"/>
        <n v="510"/>
        <n v="530"/>
        <n v="629"/>
        <n v="642"/>
        <n v="601"/>
        <n v="632"/>
        <n v="605"/>
        <n v="594"/>
        <n v="630"/>
        <n v="636"/>
        <n v="651"/>
        <n v="798"/>
        <n v="734"/>
        <n v="737"/>
        <n v="714"/>
        <n v="311"/>
        <n v="395"/>
        <n v="316"/>
        <n v="230"/>
        <n v="491"/>
        <n v="419"/>
        <n v="409"/>
        <n v="459"/>
        <n v="566"/>
        <n v="528"/>
        <n v="524"/>
        <n v="330"/>
        <n v="254"/>
        <n v="322"/>
        <n v="315"/>
        <n v="413"/>
        <n v="318"/>
        <n v="517"/>
        <n v="543"/>
        <n v="546"/>
        <n v="555"/>
        <n v="535"/>
        <n v="680"/>
        <n v="643"/>
        <n v="457"/>
        <n v="416"/>
        <n v="499"/>
        <n v="423"/>
        <n v="428"/>
        <n v="507"/>
        <n v="434"/>
        <n v="448"/>
        <n v="405"/>
        <n v="45"/>
        <n v="44"/>
        <n v="43"/>
        <n v="48"/>
        <n v="57"/>
        <n v="69"/>
        <n v="64"/>
        <s v="NaN"/>
        <n v="380"/>
        <n v="354"/>
        <n v="373"/>
        <n v="377"/>
        <n v="390"/>
        <n v="398"/>
        <n v="431"/>
        <n v="552"/>
        <n v="458"/>
        <n v="359"/>
        <n v="222"/>
        <n v="212"/>
        <n v="221"/>
        <n v="232"/>
        <n v="249"/>
        <n v="364"/>
        <n v="404"/>
        <n v="501"/>
        <n v="562"/>
        <n v="590"/>
        <n v="534"/>
        <n v="495"/>
        <n v="299"/>
        <n v="293"/>
        <n v="498"/>
        <n v="290"/>
        <n v="228"/>
        <n v="208"/>
        <n v="201"/>
        <n v="179"/>
        <n v="191"/>
        <n v="135"/>
        <n v="146"/>
        <n v="144"/>
        <n v="176"/>
        <n v="166"/>
        <n v="648"/>
        <n v="720"/>
        <n v="763"/>
        <n v="744"/>
        <n v="709"/>
        <n v="747"/>
        <n v="742"/>
        <n v="522"/>
        <n v="581"/>
        <n v="568"/>
        <n v="549"/>
        <n v="580"/>
        <n v="503"/>
        <n v="508"/>
        <n v="435"/>
        <n v="509"/>
        <n v="494"/>
        <n v="511"/>
        <n v="460"/>
        <n v="475"/>
        <n v="484"/>
        <n v="477"/>
        <n v="512"/>
        <n v="565"/>
        <n v="515"/>
        <n v="564"/>
        <n v="473"/>
        <n v="553"/>
        <n v="559"/>
        <n v="57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0">
  <r>
    <x v="0"/>
    <x v="0"/>
    <n v="1224"/>
    <x v="0"/>
    <x v="0"/>
    <x v="0"/>
  </r>
  <r>
    <x v="1"/>
    <x v="0"/>
    <n v="1224"/>
    <x v="1"/>
    <x v="1"/>
    <x v="1"/>
  </r>
  <r>
    <x v="2"/>
    <x v="0"/>
    <n v="1224"/>
    <x v="2"/>
    <x v="2"/>
    <x v="1"/>
  </r>
  <r>
    <x v="3"/>
    <x v="0"/>
    <n v="1224"/>
    <x v="3"/>
    <x v="3"/>
    <x v="2"/>
  </r>
  <r>
    <x v="4"/>
    <x v="0"/>
    <n v="1224"/>
    <x v="4"/>
    <x v="4"/>
    <x v="3"/>
  </r>
  <r>
    <x v="5"/>
    <x v="0"/>
    <n v="1224"/>
    <x v="5"/>
    <x v="5"/>
    <x v="3"/>
  </r>
  <r>
    <x v="6"/>
    <x v="0"/>
    <n v="1224"/>
    <x v="6"/>
    <x v="6"/>
    <x v="4"/>
  </r>
  <r>
    <x v="7"/>
    <x v="0"/>
    <n v="1224"/>
    <x v="7"/>
    <x v="7"/>
    <x v="5"/>
  </r>
  <r>
    <x v="8"/>
    <x v="0"/>
    <n v="1224"/>
    <x v="8"/>
    <x v="8"/>
    <x v="6"/>
  </r>
  <r>
    <x v="9"/>
    <x v="0"/>
    <n v="1224"/>
    <x v="9"/>
    <x v="9"/>
    <x v="7"/>
  </r>
  <r>
    <x v="0"/>
    <x v="1"/>
    <n v="1679"/>
    <x v="10"/>
    <x v="10"/>
    <x v="8"/>
  </r>
  <r>
    <x v="1"/>
    <x v="1"/>
    <n v="1679"/>
    <x v="11"/>
    <x v="11"/>
    <x v="9"/>
  </r>
  <r>
    <x v="2"/>
    <x v="1"/>
    <n v="1679"/>
    <x v="9"/>
    <x v="12"/>
    <x v="10"/>
  </r>
  <r>
    <x v="3"/>
    <x v="1"/>
    <n v="1679"/>
    <x v="12"/>
    <x v="13"/>
    <x v="11"/>
  </r>
  <r>
    <x v="4"/>
    <x v="1"/>
    <n v="1679"/>
    <x v="13"/>
    <x v="14"/>
    <x v="12"/>
  </r>
  <r>
    <x v="5"/>
    <x v="1"/>
    <n v="1679"/>
    <x v="14"/>
    <x v="15"/>
    <x v="13"/>
  </r>
  <r>
    <x v="6"/>
    <x v="1"/>
    <n v="1679"/>
    <x v="15"/>
    <x v="16"/>
    <x v="14"/>
  </r>
  <r>
    <x v="7"/>
    <x v="1"/>
    <n v="1679"/>
    <x v="16"/>
    <x v="17"/>
    <x v="5"/>
  </r>
  <r>
    <x v="8"/>
    <x v="1"/>
    <n v="1679"/>
    <x v="17"/>
    <x v="18"/>
    <x v="15"/>
  </r>
  <r>
    <x v="9"/>
    <x v="1"/>
    <n v="1679"/>
    <x v="18"/>
    <x v="19"/>
    <x v="16"/>
  </r>
  <r>
    <x v="0"/>
    <x v="2"/>
    <n v="9626"/>
    <x v="19"/>
    <x v="20"/>
    <x v="17"/>
  </r>
  <r>
    <x v="1"/>
    <x v="2"/>
    <n v="9626"/>
    <x v="20"/>
    <x v="21"/>
    <x v="18"/>
  </r>
  <r>
    <x v="2"/>
    <x v="2"/>
    <n v="9626"/>
    <x v="21"/>
    <x v="22"/>
    <x v="19"/>
  </r>
  <r>
    <x v="3"/>
    <x v="2"/>
    <n v="9626"/>
    <x v="22"/>
    <x v="23"/>
    <x v="20"/>
  </r>
  <r>
    <x v="4"/>
    <x v="2"/>
    <n v="9626"/>
    <x v="23"/>
    <x v="24"/>
    <x v="21"/>
  </r>
  <r>
    <x v="5"/>
    <x v="2"/>
    <n v="9626"/>
    <x v="24"/>
    <x v="25"/>
    <x v="21"/>
  </r>
  <r>
    <x v="6"/>
    <x v="2"/>
    <n v="9626"/>
    <x v="25"/>
    <x v="26"/>
    <x v="17"/>
  </r>
  <r>
    <x v="7"/>
    <x v="2"/>
    <n v="9626"/>
    <x v="26"/>
    <x v="27"/>
    <x v="22"/>
  </r>
  <r>
    <x v="8"/>
    <x v="2"/>
    <n v="9626"/>
    <x v="27"/>
    <x v="28"/>
    <x v="23"/>
  </r>
  <r>
    <x v="9"/>
    <x v="2"/>
    <n v="9626"/>
    <x v="28"/>
    <x v="29"/>
    <x v="24"/>
  </r>
  <r>
    <x v="0"/>
    <x v="3"/>
    <n v="9806"/>
    <x v="29"/>
    <x v="30"/>
    <x v="25"/>
  </r>
  <r>
    <x v="1"/>
    <x v="3"/>
    <n v="9806"/>
    <x v="30"/>
    <x v="31"/>
    <x v="26"/>
  </r>
  <r>
    <x v="2"/>
    <x v="3"/>
    <n v="9806"/>
    <x v="31"/>
    <x v="32"/>
    <x v="27"/>
  </r>
  <r>
    <x v="3"/>
    <x v="3"/>
    <n v="9806"/>
    <x v="32"/>
    <x v="33"/>
    <x v="28"/>
  </r>
  <r>
    <x v="4"/>
    <x v="3"/>
    <n v="9806"/>
    <x v="33"/>
    <x v="34"/>
    <x v="27"/>
  </r>
  <r>
    <x v="5"/>
    <x v="3"/>
    <n v="9806"/>
    <x v="34"/>
    <x v="35"/>
    <x v="29"/>
  </r>
  <r>
    <x v="6"/>
    <x v="3"/>
    <n v="9806"/>
    <x v="35"/>
    <x v="36"/>
    <x v="30"/>
  </r>
  <r>
    <x v="7"/>
    <x v="3"/>
    <n v="9806"/>
    <x v="31"/>
    <x v="37"/>
    <x v="31"/>
  </r>
  <r>
    <x v="8"/>
    <x v="3"/>
    <n v="9806"/>
    <x v="36"/>
    <x v="38"/>
    <x v="32"/>
  </r>
  <r>
    <x v="9"/>
    <x v="3"/>
    <n v="9806"/>
    <x v="37"/>
    <x v="39"/>
    <x v="30"/>
  </r>
  <r>
    <x v="0"/>
    <x v="4"/>
    <n v="9813"/>
    <x v="38"/>
    <x v="40"/>
    <x v="33"/>
  </r>
  <r>
    <x v="1"/>
    <x v="4"/>
    <n v="9813"/>
    <x v="39"/>
    <x v="41"/>
    <x v="34"/>
  </r>
  <r>
    <x v="2"/>
    <x v="4"/>
    <n v="9813"/>
    <x v="40"/>
    <x v="42"/>
    <x v="35"/>
  </r>
  <r>
    <x v="3"/>
    <x v="4"/>
    <n v="9813"/>
    <x v="41"/>
    <x v="43"/>
    <x v="33"/>
  </r>
  <r>
    <x v="4"/>
    <x v="4"/>
    <n v="9813"/>
    <x v="42"/>
    <x v="19"/>
    <x v="36"/>
  </r>
  <r>
    <x v="5"/>
    <x v="4"/>
    <n v="9813"/>
    <x v="42"/>
    <x v="44"/>
    <x v="37"/>
  </r>
  <r>
    <x v="6"/>
    <x v="4"/>
    <n v="9813"/>
    <x v="43"/>
    <x v="45"/>
    <x v="38"/>
  </r>
  <r>
    <x v="7"/>
    <x v="4"/>
    <n v="9813"/>
    <x v="44"/>
    <x v="46"/>
    <x v="39"/>
  </r>
  <r>
    <x v="8"/>
    <x v="4"/>
    <n v="9813"/>
    <x v="45"/>
    <x v="47"/>
    <x v="12"/>
  </r>
  <r>
    <x v="9"/>
    <x v="4"/>
    <n v="9813"/>
    <x v="46"/>
    <x v="48"/>
    <x v="40"/>
  </r>
  <r>
    <x v="0"/>
    <x v="5"/>
    <n v="9815"/>
    <x v="47"/>
    <x v="49"/>
    <x v="41"/>
  </r>
  <r>
    <x v="1"/>
    <x v="5"/>
    <n v="9815"/>
    <x v="48"/>
    <x v="50"/>
    <x v="42"/>
  </r>
  <r>
    <x v="2"/>
    <x v="5"/>
    <n v="9815"/>
    <x v="49"/>
    <x v="51"/>
    <x v="43"/>
  </r>
  <r>
    <x v="3"/>
    <x v="5"/>
    <n v="9815"/>
    <x v="50"/>
    <x v="52"/>
    <x v="44"/>
  </r>
  <r>
    <x v="4"/>
    <x v="5"/>
    <n v="9815"/>
    <x v="51"/>
    <x v="53"/>
    <x v="45"/>
  </r>
  <r>
    <x v="5"/>
    <x v="5"/>
    <n v="9815"/>
    <x v="52"/>
    <x v="54"/>
    <x v="46"/>
  </r>
  <r>
    <x v="6"/>
    <x v="5"/>
    <n v="9815"/>
    <x v="53"/>
    <x v="55"/>
    <x v="47"/>
  </r>
  <r>
    <x v="7"/>
    <x v="5"/>
    <n v="9815"/>
    <x v="54"/>
    <x v="3"/>
    <x v="48"/>
  </r>
  <r>
    <x v="8"/>
    <x v="5"/>
    <n v="9815"/>
    <x v="55"/>
    <x v="56"/>
    <x v="49"/>
  </r>
  <r>
    <x v="9"/>
    <x v="5"/>
    <n v="9815"/>
    <x v="56"/>
    <x v="57"/>
    <x v="50"/>
  </r>
  <r>
    <x v="0"/>
    <x v="6"/>
    <n v="9816"/>
    <x v="57"/>
    <x v="58"/>
    <x v="51"/>
  </r>
  <r>
    <x v="1"/>
    <x v="6"/>
    <n v="9816"/>
    <x v="58"/>
    <x v="59"/>
    <x v="52"/>
  </r>
  <r>
    <x v="2"/>
    <x v="6"/>
    <n v="9816"/>
    <x v="59"/>
    <x v="60"/>
    <x v="53"/>
  </r>
  <r>
    <x v="3"/>
    <x v="6"/>
    <n v="9816"/>
    <x v="60"/>
    <x v="61"/>
    <x v="54"/>
  </r>
  <r>
    <x v="4"/>
    <x v="6"/>
    <n v="9816"/>
    <x v="61"/>
    <x v="62"/>
    <x v="55"/>
  </r>
  <r>
    <x v="5"/>
    <x v="6"/>
    <n v="9816"/>
    <x v="62"/>
    <x v="63"/>
    <x v="56"/>
  </r>
  <r>
    <x v="6"/>
    <x v="6"/>
    <n v="9816"/>
    <x v="63"/>
    <x v="64"/>
    <x v="57"/>
  </r>
  <r>
    <x v="7"/>
    <x v="6"/>
    <n v="9816"/>
    <x v="64"/>
    <x v="65"/>
    <x v="58"/>
  </r>
  <r>
    <x v="8"/>
    <x v="6"/>
    <n v="9816"/>
    <x v="65"/>
    <x v="66"/>
    <x v="59"/>
  </r>
  <r>
    <x v="9"/>
    <x v="6"/>
    <n v="9816"/>
    <x v="66"/>
    <x v="67"/>
    <x v="60"/>
  </r>
  <r>
    <x v="0"/>
    <x v="7"/>
    <n v="9823"/>
    <x v="67"/>
    <x v="68"/>
    <x v="61"/>
  </r>
  <r>
    <x v="1"/>
    <x v="7"/>
    <n v="9823"/>
    <x v="68"/>
    <x v="69"/>
    <x v="62"/>
  </r>
  <r>
    <x v="2"/>
    <x v="7"/>
    <n v="9823"/>
    <x v="69"/>
    <x v="70"/>
    <x v="63"/>
  </r>
  <r>
    <x v="3"/>
    <x v="7"/>
    <n v="9823"/>
    <x v="70"/>
    <x v="71"/>
    <x v="64"/>
  </r>
  <r>
    <x v="4"/>
    <x v="7"/>
    <n v="9823"/>
    <x v="15"/>
    <x v="72"/>
    <x v="65"/>
  </r>
  <r>
    <x v="5"/>
    <x v="7"/>
    <n v="9823"/>
    <x v="71"/>
    <x v="53"/>
    <x v="66"/>
  </r>
  <r>
    <x v="6"/>
    <x v="7"/>
    <n v="9823"/>
    <x v="72"/>
    <x v="73"/>
    <x v="67"/>
  </r>
  <r>
    <x v="7"/>
    <x v="7"/>
    <n v="9823"/>
    <x v="73"/>
    <x v="74"/>
    <x v="68"/>
  </r>
  <r>
    <x v="8"/>
    <x v="7"/>
    <n v="9823"/>
    <x v="74"/>
    <x v="75"/>
    <x v="69"/>
  </r>
  <r>
    <x v="9"/>
    <x v="7"/>
    <n v="9823"/>
    <x v="2"/>
    <x v="75"/>
    <x v="5"/>
  </r>
  <r>
    <x v="0"/>
    <x v="8"/>
    <n v="9825"/>
    <x v="75"/>
    <x v="76"/>
    <x v="70"/>
  </r>
  <r>
    <x v="1"/>
    <x v="8"/>
    <n v="9825"/>
    <x v="76"/>
    <x v="77"/>
    <x v="71"/>
  </r>
  <r>
    <x v="2"/>
    <x v="8"/>
    <n v="9825"/>
    <x v="77"/>
    <x v="78"/>
    <x v="14"/>
  </r>
  <r>
    <x v="3"/>
    <x v="8"/>
    <n v="9825"/>
    <x v="78"/>
    <x v="79"/>
    <x v="68"/>
  </r>
  <r>
    <x v="4"/>
    <x v="8"/>
    <n v="9825"/>
    <x v="79"/>
    <x v="80"/>
    <x v="72"/>
  </r>
  <r>
    <x v="5"/>
    <x v="8"/>
    <n v="9825"/>
    <x v="80"/>
    <x v="81"/>
    <x v="73"/>
  </r>
  <r>
    <x v="6"/>
    <x v="8"/>
    <n v="9825"/>
    <x v="81"/>
    <x v="82"/>
    <x v="74"/>
  </r>
  <r>
    <x v="7"/>
    <x v="8"/>
    <n v="9825"/>
    <x v="82"/>
    <x v="82"/>
    <x v="75"/>
  </r>
  <r>
    <x v="8"/>
    <x v="8"/>
    <n v="9825"/>
    <x v="83"/>
    <x v="83"/>
    <x v="76"/>
  </r>
  <r>
    <x v="9"/>
    <x v="8"/>
    <n v="9825"/>
    <x v="84"/>
    <x v="84"/>
    <x v="77"/>
  </r>
  <r>
    <x v="0"/>
    <x v="9"/>
    <n v="9826"/>
    <x v="85"/>
    <x v="85"/>
    <x v="78"/>
  </r>
  <r>
    <x v="1"/>
    <x v="9"/>
    <n v="9826"/>
    <x v="86"/>
    <x v="86"/>
    <x v="45"/>
  </r>
  <r>
    <x v="2"/>
    <x v="9"/>
    <n v="9826"/>
    <x v="54"/>
    <x v="87"/>
    <x v="79"/>
  </r>
  <r>
    <x v="3"/>
    <x v="9"/>
    <n v="9826"/>
    <x v="87"/>
    <x v="88"/>
    <x v="80"/>
  </r>
  <r>
    <x v="4"/>
    <x v="9"/>
    <n v="9826"/>
    <x v="88"/>
    <x v="89"/>
    <x v="81"/>
  </r>
  <r>
    <x v="5"/>
    <x v="9"/>
    <n v="9826"/>
    <x v="89"/>
    <x v="90"/>
    <x v="82"/>
  </r>
  <r>
    <x v="6"/>
    <x v="9"/>
    <n v="9826"/>
    <x v="90"/>
    <x v="91"/>
    <x v="48"/>
  </r>
  <r>
    <x v="7"/>
    <x v="9"/>
    <n v="9826"/>
    <x v="91"/>
    <x v="92"/>
    <x v="83"/>
  </r>
  <r>
    <x v="8"/>
    <x v="9"/>
    <n v="9826"/>
    <x v="92"/>
    <x v="93"/>
    <x v="84"/>
  </r>
  <r>
    <x v="9"/>
    <x v="9"/>
    <n v="9826"/>
    <x v="93"/>
    <x v="94"/>
    <x v="65"/>
  </r>
  <r>
    <x v="0"/>
    <x v="10"/>
    <n v="9829"/>
    <x v="94"/>
    <x v="95"/>
    <x v="85"/>
  </r>
  <r>
    <x v="1"/>
    <x v="10"/>
    <n v="9829"/>
    <x v="95"/>
    <x v="96"/>
    <x v="86"/>
  </r>
  <r>
    <x v="2"/>
    <x v="10"/>
    <n v="9829"/>
    <x v="96"/>
    <x v="97"/>
    <x v="87"/>
  </r>
  <r>
    <x v="3"/>
    <x v="10"/>
    <n v="9829"/>
    <x v="97"/>
    <x v="98"/>
    <x v="87"/>
  </r>
  <r>
    <x v="4"/>
    <x v="10"/>
    <n v="9829"/>
    <x v="91"/>
    <x v="99"/>
    <x v="88"/>
  </r>
  <r>
    <x v="5"/>
    <x v="10"/>
    <n v="9829"/>
    <x v="98"/>
    <x v="100"/>
    <x v="89"/>
  </r>
  <r>
    <x v="6"/>
    <x v="10"/>
    <n v="9829"/>
    <x v="99"/>
    <x v="101"/>
    <x v="90"/>
  </r>
  <r>
    <x v="7"/>
    <x v="10"/>
    <n v="9829"/>
    <x v="100"/>
    <x v="76"/>
    <x v="91"/>
  </r>
  <r>
    <x v="8"/>
    <x v="10"/>
    <n v="9829"/>
    <x v="101"/>
    <x v="41"/>
    <x v="92"/>
  </r>
  <r>
    <x v="9"/>
    <x v="10"/>
    <n v="9829"/>
    <x v="102"/>
    <x v="102"/>
    <x v="93"/>
  </r>
  <r>
    <x v="0"/>
    <x v="11"/>
    <n v="9830"/>
    <x v="21"/>
    <x v="103"/>
    <x v="94"/>
  </r>
  <r>
    <x v="1"/>
    <x v="11"/>
    <n v="9830"/>
    <x v="103"/>
    <x v="104"/>
    <x v="95"/>
  </r>
  <r>
    <x v="2"/>
    <x v="11"/>
    <n v="9830"/>
    <x v="104"/>
    <x v="105"/>
    <x v="96"/>
  </r>
  <r>
    <x v="3"/>
    <x v="11"/>
    <n v="9830"/>
    <x v="105"/>
    <x v="106"/>
    <x v="97"/>
  </r>
  <r>
    <x v="4"/>
    <x v="11"/>
    <n v="9830"/>
    <x v="19"/>
    <x v="107"/>
    <x v="20"/>
  </r>
  <r>
    <x v="5"/>
    <x v="11"/>
    <n v="9830"/>
    <x v="106"/>
    <x v="108"/>
    <x v="98"/>
  </r>
  <r>
    <x v="6"/>
    <x v="11"/>
    <n v="9830"/>
    <x v="107"/>
    <x v="109"/>
    <x v="99"/>
  </r>
  <r>
    <x v="7"/>
    <x v="11"/>
    <n v="9830"/>
    <x v="108"/>
    <x v="110"/>
    <x v="100"/>
  </r>
  <r>
    <x v="8"/>
    <x v="11"/>
    <n v="9830"/>
    <x v="109"/>
    <x v="111"/>
    <x v="101"/>
  </r>
  <r>
    <x v="9"/>
    <x v="11"/>
    <n v="9830"/>
    <x v="109"/>
    <x v="111"/>
    <x v="101"/>
  </r>
  <r>
    <x v="0"/>
    <x v="12"/>
    <n v="9836"/>
    <x v="110"/>
    <x v="46"/>
    <x v="102"/>
  </r>
  <r>
    <x v="1"/>
    <x v="12"/>
    <n v="9836"/>
    <x v="111"/>
    <x v="112"/>
    <x v="103"/>
  </r>
  <r>
    <x v="2"/>
    <x v="12"/>
    <n v="9836"/>
    <x v="112"/>
    <x v="113"/>
    <x v="104"/>
  </r>
  <r>
    <x v="3"/>
    <x v="12"/>
    <n v="9836"/>
    <x v="113"/>
    <x v="114"/>
    <x v="105"/>
  </r>
  <r>
    <x v="4"/>
    <x v="12"/>
    <n v="9836"/>
    <x v="76"/>
    <x v="115"/>
    <x v="106"/>
  </r>
  <r>
    <x v="5"/>
    <x v="12"/>
    <n v="9836"/>
    <x v="114"/>
    <x v="73"/>
    <x v="107"/>
  </r>
  <r>
    <x v="6"/>
    <x v="12"/>
    <n v="9836"/>
    <x v="115"/>
    <x v="116"/>
    <x v="40"/>
  </r>
  <r>
    <x v="7"/>
    <x v="12"/>
    <n v="9836"/>
    <x v="116"/>
    <x v="117"/>
    <x v="108"/>
  </r>
  <r>
    <x v="8"/>
    <x v="12"/>
    <n v="9836"/>
    <x v="117"/>
    <x v="118"/>
    <x v="109"/>
  </r>
  <r>
    <x v="9"/>
    <x v="12"/>
    <n v="9836"/>
    <x v="118"/>
    <x v="119"/>
    <x v="110"/>
  </r>
  <r>
    <x v="0"/>
    <x v="13"/>
    <n v="9847"/>
    <x v="119"/>
    <x v="120"/>
    <x v="111"/>
  </r>
  <r>
    <x v="1"/>
    <x v="13"/>
    <n v="9847"/>
    <x v="120"/>
    <x v="121"/>
    <x v="112"/>
  </r>
  <r>
    <x v="2"/>
    <x v="13"/>
    <n v="9847"/>
    <x v="79"/>
    <x v="122"/>
    <x v="113"/>
  </r>
  <r>
    <x v="3"/>
    <x v="13"/>
    <n v="9847"/>
    <x v="121"/>
    <x v="123"/>
    <x v="114"/>
  </r>
  <r>
    <x v="4"/>
    <x v="13"/>
    <n v="9847"/>
    <x v="122"/>
    <x v="124"/>
    <x v="115"/>
  </r>
  <r>
    <x v="5"/>
    <x v="13"/>
    <n v="9847"/>
    <x v="123"/>
    <x v="125"/>
    <x v="116"/>
  </r>
  <r>
    <x v="6"/>
    <x v="13"/>
    <n v="9847"/>
    <x v="72"/>
    <x v="126"/>
    <x v="73"/>
  </r>
  <r>
    <x v="7"/>
    <x v="13"/>
    <n v="9847"/>
    <x v="124"/>
    <x v="127"/>
    <x v="117"/>
  </r>
  <r>
    <x v="8"/>
    <x v="13"/>
    <n v="9847"/>
    <x v="125"/>
    <x v="43"/>
    <x v="118"/>
  </r>
  <r>
    <x v="9"/>
    <x v="13"/>
    <n v="9847"/>
    <x v="126"/>
    <x v="42"/>
    <x v="13"/>
  </r>
  <r>
    <x v="0"/>
    <x v="14"/>
    <n v="9850"/>
    <x v="127"/>
    <x v="128"/>
    <x v="119"/>
  </r>
  <r>
    <x v="1"/>
    <x v="14"/>
    <n v="9850"/>
    <x v="128"/>
    <x v="129"/>
    <x v="120"/>
  </r>
  <r>
    <x v="2"/>
    <x v="14"/>
    <n v="9850"/>
    <x v="129"/>
    <x v="130"/>
    <x v="121"/>
  </r>
  <r>
    <x v="3"/>
    <x v="14"/>
    <n v="9850"/>
    <x v="130"/>
    <x v="131"/>
    <x v="79"/>
  </r>
  <r>
    <x v="4"/>
    <x v="14"/>
    <n v="9850"/>
    <x v="56"/>
    <x v="132"/>
    <x v="122"/>
  </r>
  <r>
    <x v="5"/>
    <x v="14"/>
    <n v="9850"/>
    <x v="131"/>
    <x v="133"/>
    <x v="123"/>
  </r>
  <r>
    <x v="6"/>
    <x v="14"/>
    <n v="9850"/>
    <x v="132"/>
    <x v="134"/>
    <x v="124"/>
  </r>
  <r>
    <x v="7"/>
    <x v="14"/>
    <n v="9850"/>
    <x v="83"/>
    <x v="135"/>
    <x v="125"/>
  </r>
  <r>
    <x v="8"/>
    <x v="14"/>
    <n v="9850"/>
    <x v="133"/>
    <x v="136"/>
    <x v="126"/>
  </r>
  <r>
    <x v="9"/>
    <x v="14"/>
    <n v="9850"/>
    <x v="134"/>
    <x v="137"/>
    <x v="127"/>
  </r>
  <r>
    <x v="0"/>
    <x v="15"/>
    <n v="9856"/>
    <x v="135"/>
    <x v="36"/>
    <x v="128"/>
  </r>
  <r>
    <x v="1"/>
    <x v="15"/>
    <n v="9856"/>
    <x v="136"/>
    <x v="138"/>
    <x v="129"/>
  </r>
  <r>
    <x v="2"/>
    <x v="15"/>
    <n v="9856"/>
    <x v="137"/>
    <x v="139"/>
    <x v="130"/>
  </r>
  <r>
    <x v="3"/>
    <x v="15"/>
    <n v="9856"/>
    <x v="138"/>
    <x v="140"/>
    <x v="131"/>
  </r>
  <r>
    <x v="4"/>
    <x v="15"/>
    <n v="9856"/>
    <x v="139"/>
    <x v="141"/>
    <x v="132"/>
  </r>
  <r>
    <x v="5"/>
    <x v="15"/>
    <n v="9856"/>
    <x v="140"/>
    <x v="142"/>
    <x v="133"/>
  </r>
  <r>
    <x v="6"/>
    <x v="15"/>
    <n v="9856"/>
    <x v="141"/>
    <x v="143"/>
    <x v="134"/>
  </r>
  <r>
    <x v="7"/>
    <x v="15"/>
    <n v="9856"/>
    <x v="142"/>
    <x v="144"/>
    <x v="135"/>
  </r>
  <r>
    <x v="8"/>
    <x v="15"/>
    <n v="9856"/>
    <x v="143"/>
    <x v="34"/>
    <x v="136"/>
  </r>
  <r>
    <x v="9"/>
    <x v="15"/>
    <n v="9856"/>
    <x v="144"/>
    <x v="141"/>
    <x v="137"/>
  </r>
  <r>
    <x v="0"/>
    <x v="16"/>
    <n v="9857"/>
    <x v="145"/>
    <x v="50"/>
    <x v="138"/>
  </r>
  <r>
    <x v="1"/>
    <x v="16"/>
    <n v="9857"/>
    <x v="146"/>
    <x v="145"/>
    <x v="139"/>
  </r>
  <r>
    <x v="2"/>
    <x v="16"/>
    <n v="9857"/>
    <x v="147"/>
    <x v="146"/>
    <x v="56"/>
  </r>
  <r>
    <x v="3"/>
    <x v="16"/>
    <n v="9857"/>
    <x v="148"/>
    <x v="147"/>
    <x v="83"/>
  </r>
  <r>
    <x v="4"/>
    <x v="16"/>
    <n v="9857"/>
    <x v="66"/>
    <x v="148"/>
    <x v="140"/>
  </r>
  <r>
    <x v="5"/>
    <x v="16"/>
    <n v="9857"/>
    <x v="149"/>
    <x v="149"/>
    <x v="141"/>
  </r>
  <r>
    <x v="6"/>
    <x v="16"/>
    <n v="9857"/>
    <x v="150"/>
    <x v="150"/>
    <x v="141"/>
  </r>
  <r>
    <x v="7"/>
    <x v="16"/>
    <n v="9857"/>
    <x v="151"/>
    <x v="151"/>
    <x v="142"/>
  </r>
  <r>
    <x v="8"/>
    <x v="16"/>
    <n v="9857"/>
    <x v="152"/>
    <x v="67"/>
    <x v="143"/>
  </r>
  <r>
    <x v="9"/>
    <x v="16"/>
    <n v="9857"/>
    <x v="153"/>
    <x v="152"/>
    <x v="144"/>
  </r>
  <r>
    <x v="0"/>
    <x v="17"/>
    <n v="9858"/>
    <x v="93"/>
    <x v="153"/>
    <x v="145"/>
  </r>
  <r>
    <x v="1"/>
    <x v="17"/>
    <n v="9858"/>
    <x v="154"/>
    <x v="154"/>
    <x v="146"/>
  </r>
  <r>
    <x v="2"/>
    <x v="17"/>
    <n v="9858"/>
    <x v="155"/>
    <x v="155"/>
    <x v="45"/>
  </r>
  <r>
    <x v="3"/>
    <x v="17"/>
    <n v="9858"/>
    <x v="53"/>
    <x v="156"/>
    <x v="147"/>
  </r>
  <r>
    <x v="4"/>
    <x v="17"/>
    <n v="9858"/>
    <x v="156"/>
    <x v="157"/>
    <x v="148"/>
  </r>
  <r>
    <x v="5"/>
    <x v="17"/>
    <n v="9858"/>
    <x v="157"/>
    <x v="158"/>
    <x v="149"/>
  </r>
  <r>
    <x v="6"/>
    <x v="17"/>
    <n v="9858"/>
    <x v="118"/>
    <x v="52"/>
    <x v="150"/>
  </r>
  <r>
    <x v="7"/>
    <x v="17"/>
    <n v="9858"/>
    <x v="158"/>
    <x v="102"/>
    <x v="150"/>
  </r>
  <r>
    <x v="8"/>
    <x v="17"/>
    <n v="9858"/>
    <x v="159"/>
    <x v="61"/>
    <x v="151"/>
  </r>
  <r>
    <x v="9"/>
    <x v="17"/>
    <n v="9858"/>
    <x v="54"/>
    <x v="159"/>
    <x v="152"/>
  </r>
  <r>
    <x v="0"/>
    <x v="18"/>
    <n v="9860"/>
    <x v="125"/>
    <x v="160"/>
    <x v="153"/>
  </r>
  <r>
    <x v="1"/>
    <x v="18"/>
    <n v="9860"/>
    <x v="160"/>
    <x v="83"/>
    <x v="68"/>
  </r>
  <r>
    <x v="2"/>
    <x v="18"/>
    <n v="9860"/>
    <x v="161"/>
    <x v="161"/>
    <x v="154"/>
  </r>
  <r>
    <x v="3"/>
    <x v="18"/>
    <n v="9860"/>
    <x v="100"/>
    <x v="162"/>
    <x v="155"/>
  </r>
  <r>
    <x v="4"/>
    <x v="18"/>
    <n v="9860"/>
    <x v="162"/>
    <x v="163"/>
    <x v="78"/>
  </r>
  <r>
    <x v="5"/>
    <x v="18"/>
    <n v="9860"/>
    <x v="163"/>
    <x v="98"/>
    <x v="156"/>
  </r>
  <r>
    <x v="6"/>
    <x v="18"/>
    <n v="9860"/>
    <x v="164"/>
    <x v="117"/>
    <x v="36"/>
  </r>
  <r>
    <x v="7"/>
    <x v="18"/>
    <n v="9860"/>
    <x v="165"/>
    <x v="164"/>
    <x v="157"/>
  </r>
  <r>
    <x v="8"/>
    <x v="18"/>
    <n v="9860"/>
    <x v="129"/>
    <x v="165"/>
    <x v="158"/>
  </r>
  <r>
    <x v="9"/>
    <x v="18"/>
    <n v="9860"/>
    <x v="166"/>
    <x v="166"/>
    <x v="159"/>
  </r>
  <r>
    <x v="0"/>
    <x v="19"/>
    <n v="9865"/>
    <x v="167"/>
    <x v="87"/>
    <x v="160"/>
  </r>
  <r>
    <x v="1"/>
    <x v="19"/>
    <n v="9865"/>
    <x v="8"/>
    <x v="167"/>
    <x v="161"/>
  </r>
  <r>
    <x v="2"/>
    <x v="19"/>
    <n v="9865"/>
    <x v="168"/>
    <x v="168"/>
    <x v="162"/>
  </r>
  <r>
    <x v="3"/>
    <x v="19"/>
    <n v="9865"/>
    <x v="162"/>
    <x v="169"/>
    <x v="163"/>
  </r>
  <r>
    <x v="4"/>
    <x v="19"/>
    <n v="9865"/>
    <x v="169"/>
    <x v="15"/>
    <x v="3"/>
  </r>
  <r>
    <x v="5"/>
    <x v="19"/>
    <n v="9865"/>
    <x v="170"/>
    <x v="162"/>
    <x v="164"/>
  </r>
  <r>
    <x v="6"/>
    <x v="19"/>
    <n v="9865"/>
    <x v="130"/>
    <x v="156"/>
    <x v="165"/>
  </r>
  <r>
    <x v="7"/>
    <x v="19"/>
    <n v="9865"/>
    <x v="95"/>
    <x v="170"/>
    <x v="166"/>
  </r>
  <r>
    <x v="8"/>
    <x v="19"/>
    <n v="9865"/>
    <x v="171"/>
    <x v="171"/>
    <x v="167"/>
  </r>
  <r>
    <x v="9"/>
    <x v="19"/>
    <n v="9865"/>
    <x v="75"/>
    <x v="172"/>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4" firstHeaderRow="0" firstDataRow="1" firstDataCol="1" rowPageCount="1" colPageCount="1"/>
  <pivotFields count="6">
    <pivotField axis="axisRow" showAll="0">
      <items count="11">
        <item x="0"/>
        <item x="1"/>
        <item x="2"/>
        <item x="3"/>
        <item x="4"/>
        <item x="5"/>
        <item x="6"/>
        <item x="7"/>
        <item x="8"/>
        <item x="9"/>
        <item t="default"/>
      </items>
    </pivotField>
    <pivotField axis="axisPage" showAll="0">
      <items count="21">
        <item x="13"/>
        <item x="0"/>
        <item x="7"/>
        <item x="5"/>
        <item x="17"/>
        <item x="9"/>
        <item x="4"/>
        <item x="12"/>
        <item x="15"/>
        <item x="8"/>
        <item x="18"/>
        <item x="19"/>
        <item x="14"/>
        <item x="2"/>
        <item x="11"/>
        <item x="3"/>
        <item x="1"/>
        <item x="16"/>
        <item x="6"/>
        <item x="10"/>
        <item t="default"/>
      </items>
    </pivotField>
    <pivotField showAll="0"/>
    <pivotField dataField="1" showAll="0">
      <items count="173">
        <item x="28"/>
        <item x="27"/>
        <item x="26"/>
        <item x="25"/>
        <item x="23"/>
        <item x="22"/>
        <item x="24"/>
        <item x="21"/>
        <item x="108"/>
        <item x="103"/>
        <item x="106"/>
        <item x="20"/>
        <item x="105"/>
        <item x="19"/>
        <item x="104"/>
        <item x="107"/>
        <item x="138"/>
        <item x="140"/>
        <item x="141"/>
        <item x="144"/>
        <item x="33"/>
        <item x="137"/>
        <item x="139"/>
        <item x="142"/>
        <item x="136"/>
        <item x="31"/>
        <item x="143"/>
        <item x="35"/>
        <item x="34"/>
        <item x="30"/>
        <item x="32"/>
        <item x="29"/>
        <item x="135"/>
        <item x="36"/>
        <item x="37"/>
        <item x="70"/>
        <item x="78"/>
        <item x="119"/>
        <item x="79"/>
        <item x="120"/>
        <item x="131"/>
        <item x="121"/>
        <item x="132"/>
        <item x="80"/>
        <item x="122"/>
        <item x="81"/>
        <item x="69"/>
        <item x="67"/>
        <item x="82"/>
        <item x="68"/>
        <item x="113"/>
        <item x="12"/>
        <item x="15"/>
        <item x="16"/>
        <item x="112"/>
        <item x="111"/>
        <item x="84"/>
        <item x="40"/>
        <item x="126"/>
        <item x="44"/>
        <item x="43"/>
        <item x="123"/>
        <item x="71"/>
        <item x="72"/>
        <item x="42"/>
        <item x="14"/>
        <item x="110"/>
        <item x="124"/>
        <item x="51"/>
        <item x="102"/>
        <item x="114"/>
        <item x="9"/>
        <item x="100"/>
        <item x="76"/>
        <item x="46"/>
        <item x="38"/>
        <item x="18"/>
        <item x="39"/>
        <item x="41"/>
        <item x="13"/>
        <item x="125"/>
        <item x="98"/>
        <item x="160"/>
        <item x="50"/>
        <item x="163"/>
        <item x="11"/>
        <item x="101"/>
        <item x="165"/>
        <item x="7"/>
        <item x="115"/>
        <item x="162"/>
        <item x="97"/>
        <item x="161"/>
        <item x="6"/>
        <item x="17"/>
        <item x="134"/>
        <item x="96"/>
        <item x="10"/>
        <item x="164"/>
        <item x="45"/>
        <item x="99"/>
        <item x="171"/>
        <item x="83"/>
        <item x="5"/>
        <item x="94"/>
        <item x="118"/>
        <item x="74"/>
        <item x="91"/>
        <item x="75"/>
        <item x="169"/>
        <item x="167"/>
        <item x="92"/>
        <item x="93"/>
        <item x="155"/>
        <item x="8"/>
        <item x="86"/>
        <item x="85"/>
        <item x="159"/>
        <item x="116"/>
        <item x="157"/>
        <item x="130"/>
        <item x="95"/>
        <item x="158"/>
        <item x="73"/>
        <item x="156"/>
        <item x="154"/>
        <item x="170"/>
        <item x="168"/>
        <item x="53"/>
        <item x="2"/>
        <item x="77"/>
        <item x="54"/>
        <item x="52"/>
        <item x="128"/>
        <item x="133"/>
        <item x="129"/>
        <item x="87"/>
        <item x="56"/>
        <item x="145"/>
        <item x="0"/>
        <item x="1"/>
        <item x="146"/>
        <item x="166"/>
        <item x="88"/>
        <item x="4"/>
        <item x="58"/>
        <item x="47"/>
        <item x="59"/>
        <item x="3"/>
        <item x="117"/>
        <item x="127"/>
        <item x="57"/>
        <item x="49"/>
        <item x="48"/>
        <item x="65"/>
        <item x="55"/>
        <item x="90"/>
        <item x="60"/>
        <item x="89"/>
        <item x="64"/>
        <item x="148"/>
        <item x="149"/>
        <item x="66"/>
        <item x="62"/>
        <item x="63"/>
        <item x="147"/>
        <item x="151"/>
        <item x="150"/>
        <item x="152"/>
        <item x="61"/>
        <item x="153"/>
        <item x="109"/>
        <item t="default"/>
      </items>
    </pivotField>
    <pivotField dataField="1" showAll="0">
      <items count="174">
        <item x="29"/>
        <item x="28"/>
        <item x="27"/>
        <item x="26"/>
        <item x="25"/>
        <item x="103"/>
        <item x="22"/>
        <item x="105"/>
        <item x="104"/>
        <item x="108"/>
        <item x="106"/>
        <item x="23"/>
        <item x="24"/>
        <item x="21"/>
        <item x="107"/>
        <item x="109"/>
        <item x="20"/>
        <item x="110"/>
        <item x="143"/>
        <item x="35"/>
        <item x="33"/>
        <item x="140"/>
        <item x="144"/>
        <item x="142"/>
        <item x="32"/>
        <item x="34"/>
        <item x="139"/>
        <item x="141"/>
        <item x="38"/>
        <item x="31"/>
        <item x="37"/>
        <item x="36"/>
        <item x="39"/>
        <item x="138"/>
        <item x="30"/>
        <item x="80"/>
        <item x="121"/>
        <item x="81"/>
        <item x="123"/>
        <item x="122"/>
        <item x="71"/>
        <item x="120"/>
        <item x="70"/>
        <item x="82"/>
        <item x="79"/>
        <item x="125"/>
        <item x="124"/>
        <item x="134"/>
        <item x="133"/>
        <item x="135"/>
        <item x="68"/>
        <item x="84"/>
        <item x="113"/>
        <item x="115"/>
        <item x="10"/>
        <item x="17"/>
        <item x="46"/>
        <item x="160"/>
        <item x="48"/>
        <item x="114"/>
        <item x="72"/>
        <item x="69"/>
        <item x="112"/>
        <item x="14"/>
        <item x="19"/>
        <item x="126"/>
        <item x="127"/>
        <item x="78"/>
        <item x="43"/>
        <item x="53"/>
        <item x="73"/>
        <item x="13"/>
        <item x="45"/>
        <item x="74"/>
        <item x="44"/>
        <item x="42"/>
        <item x="41"/>
        <item x="161"/>
        <item x="12"/>
        <item x="95"/>
        <item x="163"/>
        <item x="15"/>
        <item x="47"/>
        <item x="54"/>
        <item x="16"/>
        <item x="83"/>
        <item x="116"/>
        <item x="7"/>
        <item x="77"/>
        <item x="98"/>
        <item x="99"/>
        <item x="9"/>
        <item x="101"/>
        <item x="117"/>
        <item x="11"/>
        <item x="8"/>
        <item x="162"/>
        <item x="165"/>
        <item x="102"/>
        <item x="76"/>
        <item x="85"/>
        <item x="100"/>
        <item x="136"/>
        <item x="93"/>
        <item x="6"/>
        <item x="164"/>
        <item x="40"/>
        <item x="137"/>
        <item x="171"/>
        <item x="130"/>
        <item x="97"/>
        <item x="18"/>
        <item x="168"/>
        <item x="158"/>
        <item x="118"/>
        <item x="167"/>
        <item x="96"/>
        <item x="132"/>
        <item x="172"/>
        <item x="94"/>
        <item x="169"/>
        <item x="52"/>
        <item x="119"/>
        <item x="159"/>
        <item x="75"/>
        <item x="155"/>
        <item x="156"/>
        <item x="87"/>
        <item x="170"/>
        <item x="5"/>
        <item x="154"/>
        <item x="131"/>
        <item x="86"/>
        <item x="3"/>
        <item x="89"/>
        <item x="128"/>
        <item x="61"/>
        <item x="0"/>
        <item x="90"/>
        <item x="153"/>
        <item x="157"/>
        <item x="88"/>
        <item x="49"/>
        <item x="2"/>
        <item x="166"/>
        <item x="1"/>
        <item x="57"/>
        <item x="60"/>
        <item x="50"/>
        <item x="55"/>
        <item x="4"/>
        <item x="129"/>
        <item x="56"/>
        <item x="146"/>
        <item x="58"/>
        <item x="59"/>
        <item x="145"/>
        <item x="51"/>
        <item x="92"/>
        <item x="62"/>
        <item x="150"/>
        <item x="66"/>
        <item x="148"/>
        <item x="63"/>
        <item x="91"/>
        <item x="149"/>
        <item x="64"/>
        <item x="65"/>
        <item x="67"/>
        <item x="147"/>
        <item x="151"/>
        <item x="152"/>
        <item x="111"/>
        <item t="default"/>
      </items>
    </pivotField>
    <pivotField dataField="1" showAll="0">
      <items count="169">
        <item x="8"/>
        <item x="22"/>
        <item x="24"/>
        <item x="23"/>
        <item x="96"/>
        <item x="95"/>
        <item x="94"/>
        <item x="97"/>
        <item x="17"/>
        <item x="18"/>
        <item x="20"/>
        <item x="98"/>
        <item x="21"/>
        <item x="100"/>
        <item x="19"/>
        <item x="99"/>
        <item x="27"/>
        <item x="29"/>
        <item x="30"/>
        <item x="133"/>
        <item x="28"/>
        <item x="32"/>
        <item x="31"/>
        <item x="135"/>
        <item x="134"/>
        <item x="137"/>
        <item x="26"/>
        <item x="136"/>
        <item x="131"/>
        <item x="25"/>
        <item x="132"/>
        <item x="130"/>
        <item x="129"/>
        <item x="113"/>
        <item x="114"/>
        <item x="112"/>
        <item x="128"/>
        <item x="64"/>
        <item x="115"/>
        <item x="116"/>
        <item x="73"/>
        <item x="127"/>
        <item x="125"/>
        <item x="124"/>
        <item x="61"/>
        <item x="75"/>
        <item x="63"/>
        <item x="77"/>
        <item x="74"/>
        <item x="72"/>
        <item x="9"/>
        <item x="16"/>
        <item x="103"/>
        <item x="111"/>
        <item x="117"/>
        <item x="104"/>
        <item x="105"/>
        <item x="102"/>
        <item x="106"/>
        <item x="13"/>
        <item x="62"/>
        <item x="107"/>
        <item x="118"/>
        <item x="93"/>
        <item x="67"/>
        <item x="76"/>
        <item x="86"/>
        <item x="66"/>
        <item x="15"/>
        <item x="88"/>
        <item x="40"/>
        <item x="89"/>
        <item x="108"/>
        <item x="91"/>
        <item x="152"/>
        <item x="11"/>
        <item x="5"/>
        <item x="39"/>
        <item x="38"/>
        <item x="7"/>
        <item x="92"/>
        <item x="12"/>
        <item x="14"/>
        <item x="85"/>
        <item x="110"/>
        <item x="68"/>
        <item x="156"/>
        <item x="10"/>
        <item x="164"/>
        <item x="157"/>
        <item x="159"/>
        <item x="158"/>
        <item x="65"/>
        <item x="6"/>
        <item x="154"/>
        <item x="123"/>
        <item x="126"/>
        <item x="87"/>
        <item x="119"/>
        <item x="150"/>
        <item x="90"/>
        <item x="151"/>
        <item x="153"/>
        <item x="46"/>
        <item x="155"/>
        <item x="160"/>
        <item x="162"/>
        <item x="78"/>
        <item x="145"/>
        <item x="71"/>
        <item x="37"/>
        <item x="70"/>
        <item x="45"/>
        <item x="47"/>
        <item x="36"/>
        <item x="35"/>
        <item x="122"/>
        <item x="82"/>
        <item x="79"/>
        <item x="80"/>
        <item x="148"/>
        <item x="109"/>
        <item x="165"/>
        <item x="81"/>
        <item x="4"/>
        <item x="0"/>
        <item x="166"/>
        <item x="120"/>
        <item x="163"/>
        <item x="161"/>
        <item x="69"/>
        <item x="33"/>
        <item x="147"/>
        <item x="167"/>
        <item x="34"/>
        <item x="149"/>
        <item x="146"/>
        <item x="3"/>
        <item x="43"/>
        <item x="41"/>
        <item x="121"/>
        <item x="53"/>
        <item x="1"/>
        <item x="2"/>
        <item x="50"/>
        <item x="42"/>
        <item x="52"/>
        <item x="48"/>
        <item x="54"/>
        <item x="51"/>
        <item x="55"/>
        <item x="49"/>
        <item x="84"/>
        <item x="138"/>
        <item x="56"/>
        <item x="44"/>
        <item x="83"/>
        <item x="142"/>
        <item x="60"/>
        <item x="139"/>
        <item x="58"/>
        <item x="59"/>
        <item x="144"/>
        <item x="141"/>
        <item x="143"/>
        <item x="140"/>
        <item x="57"/>
        <item x="101"/>
        <item t="default"/>
      </items>
    </pivotField>
  </pivotFields>
  <rowFields count="1">
    <field x="0"/>
  </rowFields>
  <rowItems count="11">
    <i>
      <x/>
    </i>
    <i>
      <x v="1"/>
    </i>
    <i>
      <x v="2"/>
    </i>
    <i>
      <x v="3"/>
    </i>
    <i>
      <x v="4"/>
    </i>
    <i>
      <x v="5"/>
    </i>
    <i>
      <x v="6"/>
    </i>
    <i>
      <x v="7"/>
    </i>
    <i>
      <x v="8"/>
    </i>
    <i>
      <x v="9"/>
    </i>
    <i t="grand">
      <x/>
    </i>
  </rowItems>
  <colFields count="1">
    <field x="-2"/>
  </colFields>
  <colItems count="6">
    <i>
      <x/>
    </i>
    <i i="1">
      <x v="1"/>
    </i>
    <i i="2">
      <x v="2"/>
    </i>
    <i i="3">
      <x v="3"/>
    </i>
    <i i="4">
      <x v="4"/>
    </i>
    <i i="5">
      <x v="5"/>
    </i>
  </colItems>
  <pageFields count="1">
    <pageField fld="1" hier="-1"/>
  </pageFields>
  <dataFields count="6">
    <dataField name="Count of Grade 10" fld="3" subtotal="count" baseField="0" baseItem="0"/>
    <dataField name="Count of Grade 11" fld="4" subtotal="count" baseField="0" baseItem="0"/>
    <dataField name="Count of Grade 12" fld="5" subtotal="count" baseField="0" baseItem="0"/>
    <dataField name="Count of Grade 10_2" fld="3" subtotal="count" baseField="0" baseItem="0"/>
    <dataField name="Count of Grade 11_2" fld="4" subtotal="count" baseField="0" baseItem="0"/>
    <dataField name="Count of Grade 12_2"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7" sqref="A7"/>
    </sheetView>
  </sheetViews>
  <sheetFormatPr defaultRowHeight="15" x14ac:dyDescent="0.25"/>
  <cols>
    <col min="1" max="1" width="13.42578125" bestFit="1" customWidth="1"/>
    <col min="2" max="4" width="17.42578125" bestFit="1" customWidth="1"/>
    <col min="5" max="7" width="19.28515625" bestFit="1" customWidth="1"/>
  </cols>
  <sheetData>
    <row r="1" spans="1:7" x14ac:dyDescent="0.25">
      <c r="A1" s="2" t="s">
        <v>1</v>
      </c>
      <c r="B1" t="s">
        <v>29</v>
      </c>
    </row>
    <row r="3" spans="1:7" x14ac:dyDescent="0.25">
      <c r="A3" s="2" t="s">
        <v>33</v>
      </c>
      <c r="B3" t="s">
        <v>30</v>
      </c>
      <c r="C3" t="s">
        <v>31</v>
      </c>
      <c r="D3" t="s">
        <v>32</v>
      </c>
      <c r="E3" t="s">
        <v>35</v>
      </c>
      <c r="F3" t="s">
        <v>36</v>
      </c>
      <c r="G3" t="s">
        <v>37</v>
      </c>
    </row>
    <row r="4" spans="1:7" x14ac:dyDescent="0.25">
      <c r="A4" s="4">
        <v>2013</v>
      </c>
      <c r="B4" s="3">
        <v>20</v>
      </c>
      <c r="C4" s="3">
        <v>20</v>
      </c>
      <c r="D4" s="3">
        <v>20</v>
      </c>
      <c r="E4" s="3">
        <v>20</v>
      </c>
      <c r="F4" s="3">
        <v>20</v>
      </c>
      <c r="G4" s="3">
        <v>20</v>
      </c>
    </row>
    <row r="5" spans="1:7" x14ac:dyDescent="0.25">
      <c r="A5" s="4">
        <v>2014</v>
      </c>
      <c r="B5" s="3">
        <v>20</v>
      </c>
      <c r="C5" s="3">
        <v>20</v>
      </c>
      <c r="D5" s="3">
        <v>20</v>
      </c>
      <c r="E5" s="3">
        <v>20</v>
      </c>
      <c r="F5" s="3">
        <v>20</v>
      </c>
      <c r="G5" s="3">
        <v>20</v>
      </c>
    </row>
    <row r="6" spans="1:7" x14ac:dyDescent="0.25">
      <c r="A6" s="4">
        <v>2015</v>
      </c>
      <c r="B6" s="3">
        <v>20</v>
      </c>
      <c r="C6" s="3">
        <v>20</v>
      </c>
      <c r="D6" s="3">
        <v>20</v>
      </c>
      <c r="E6" s="3">
        <v>20</v>
      </c>
      <c r="F6" s="3">
        <v>20</v>
      </c>
      <c r="G6" s="3">
        <v>20</v>
      </c>
    </row>
    <row r="7" spans="1:7" x14ac:dyDescent="0.25">
      <c r="A7" s="4">
        <v>2016</v>
      </c>
      <c r="B7" s="3">
        <v>20</v>
      </c>
      <c r="C7" s="3">
        <v>20</v>
      </c>
      <c r="D7" s="3">
        <v>20</v>
      </c>
      <c r="E7" s="3">
        <v>20</v>
      </c>
      <c r="F7" s="3">
        <v>20</v>
      </c>
      <c r="G7" s="3">
        <v>20</v>
      </c>
    </row>
    <row r="8" spans="1:7" x14ac:dyDescent="0.25">
      <c r="A8" s="4">
        <v>2017</v>
      </c>
      <c r="B8" s="3">
        <v>20</v>
      </c>
      <c r="C8" s="3">
        <v>20</v>
      </c>
      <c r="D8" s="3">
        <v>20</v>
      </c>
      <c r="E8" s="3">
        <v>20</v>
      </c>
      <c r="F8" s="3">
        <v>20</v>
      </c>
      <c r="G8" s="3">
        <v>20</v>
      </c>
    </row>
    <row r="9" spans="1:7" x14ac:dyDescent="0.25">
      <c r="A9" s="4">
        <v>2018</v>
      </c>
      <c r="B9" s="3">
        <v>20</v>
      </c>
      <c r="C9" s="3">
        <v>20</v>
      </c>
      <c r="D9" s="3">
        <v>20</v>
      </c>
      <c r="E9" s="3">
        <v>20</v>
      </c>
      <c r="F9" s="3">
        <v>20</v>
      </c>
      <c r="G9" s="3">
        <v>20</v>
      </c>
    </row>
    <row r="10" spans="1:7" x14ac:dyDescent="0.25">
      <c r="A10" s="4">
        <v>2019</v>
      </c>
      <c r="B10" s="3">
        <v>20</v>
      </c>
      <c r="C10" s="3">
        <v>20</v>
      </c>
      <c r="D10" s="3">
        <v>20</v>
      </c>
      <c r="E10" s="3">
        <v>20</v>
      </c>
      <c r="F10" s="3">
        <v>20</v>
      </c>
      <c r="G10" s="3">
        <v>20</v>
      </c>
    </row>
    <row r="11" spans="1:7" x14ac:dyDescent="0.25">
      <c r="A11" s="4">
        <v>2020</v>
      </c>
      <c r="B11" s="3">
        <v>20</v>
      </c>
      <c r="C11" s="3">
        <v>20</v>
      </c>
      <c r="D11" s="3">
        <v>20</v>
      </c>
      <c r="E11" s="3">
        <v>20</v>
      </c>
      <c r="F11" s="3">
        <v>20</v>
      </c>
      <c r="G11" s="3">
        <v>20</v>
      </c>
    </row>
    <row r="12" spans="1:7" x14ac:dyDescent="0.25">
      <c r="A12" s="4">
        <v>2021</v>
      </c>
      <c r="B12" s="3">
        <v>20</v>
      </c>
      <c r="C12" s="3">
        <v>20</v>
      </c>
      <c r="D12" s="3">
        <v>20</v>
      </c>
      <c r="E12" s="3">
        <v>20</v>
      </c>
      <c r="F12" s="3">
        <v>20</v>
      </c>
      <c r="G12" s="3">
        <v>20</v>
      </c>
    </row>
    <row r="13" spans="1:7" x14ac:dyDescent="0.25">
      <c r="A13" s="4">
        <v>2022</v>
      </c>
      <c r="B13" s="3">
        <v>20</v>
      </c>
      <c r="C13" s="3">
        <v>20</v>
      </c>
      <c r="D13" s="3">
        <v>20</v>
      </c>
      <c r="E13" s="3">
        <v>20</v>
      </c>
      <c r="F13" s="3">
        <v>20</v>
      </c>
      <c r="G13" s="3">
        <v>20</v>
      </c>
    </row>
    <row r="14" spans="1:7" x14ac:dyDescent="0.25">
      <c r="A14" s="4" t="s">
        <v>34</v>
      </c>
      <c r="B14" s="3">
        <v>200</v>
      </c>
      <c r="C14" s="3">
        <v>200</v>
      </c>
      <c r="D14" s="3">
        <v>200</v>
      </c>
      <c r="E14" s="3">
        <v>200</v>
      </c>
      <c r="F14" s="3">
        <v>200</v>
      </c>
      <c r="G14" s="3">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1"/>
  <sheetViews>
    <sheetView tabSelected="1" zoomScale="85" zoomScaleNormal="85" workbookViewId="0">
      <selection activeCell="AE3" sqref="AE3"/>
    </sheetView>
  </sheetViews>
  <sheetFormatPr defaultRowHeight="15" x14ac:dyDescent="0.25"/>
  <cols>
    <col min="2" max="2" width="31.7109375" customWidth="1"/>
    <col min="11" max="11" width="31" bestFit="1" customWidth="1"/>
  </cols>
  <sheetData>
    <row r="1" spans="1:33" x14ac:dyDescent="0.25">
      <c r="A1" t="s">
        <v>0</v>
      </c>
      <c r="B1" t="s">
        <v>1</v>
      </c>
      <c r="C1" t="s">
        <v>2</v>
      </c>
      <c r="D1" t="s">
        <v>3</v>
      </c>
      <c r="E1" t="s">
        <v>4</v>
      </c>
      <c r="F1" t="s">
        <v>5</v>
      </c>
      <c r="G1" t="s">
        <v>52</v>
      </c>
      <c r="J1" t="s">
        <v>41</v>
      </c>
      <c r="K1" t="s">
        <v>42</v>
      </c>
      <c r="L1" t="s">
        <v>43</v>
      </c>
      <c r="M1" t="s">
        <v>44</v>
      </c>
      <c r="N1" t="s">
        <v>45</v>
      </c>
      <c r="O1" t="s">
        <v>46</v>
      </c>
      <c r="P1" t="s">
        <v>51</v>
      </c>
      <c r="Q1" t="s">
        <v>47</v>
      </c>
      <c r="AA1" t="s">
        <v>48</v>
      </c>
      <c r="AB1" t="s">
        <v>48</v>
      </c>
      <c r="AC1" s="5" t="s">
        <v>49</v>
      </c>
      <c r="AD1" t="s">
        <v>50</v>
      </c>
      <c r="AF1" t="s">
        <v>46</v>
      </c>
      <c r="AG1" t="s">
        <v>51</v>
      </c>
    </row>
    <row r="2" spans="1:33" x14ac:dyDescent="0.25">
      <c r="A2">
        <v>2013</v>
      </c>
      <c r="B2" t="s">
        <v>6</v>
      </c>
      <c r="C2">
        <v>1224</v>
      </c>
      <c r="D2">
        <v>591</v>
      </c>
      <c r="E2">
        <v>572</v>
      </c>
      <c r="F2">
        <v>558</v>
      </c>
      <c r="G2">
        <f>SUM(D2:F2)</f>
        <v>1721</v>
      </c>
      <c r="L2" t="s">
        <v>3</v>
      </c>
      <c r="M2" t="s">
        <v>4</v>
      </c>
      <c r="N2" t="s">
        <v>5</v>
      </c>
      <c r="Q2">
        <v>2013</v>
      </c>
      <c r="R2">
        <v>2014</v>
      </c>
      <c r="S2">
        <v>2015</v>
      </c>
      <c r="T2">
        <v>2016</v>
      </c>
      <c r="U2">
        <v>2017</v>
      </c>
      <c r="V2">
        <v>2018</v>
      </c>
      <c r="W2">
        <v>2019</v>
      </c>
      <c r="X2">
        <v>2020</v>
      </c>
      <c r="Y2">
        <v>2021</v>
      </c>
      <c r="Z2">
        <v>2022</v>
      </c>
      <c r="AC2" s="5"/>
      <c r="AD2" s="6">
        <v>2013</v>
      </c>
      <c r="AE2" s="6">
        <v>2022</v>
      </c>
    </row>
    <row r="3" spans="1:33" x14ac:dyDescent="0.25">
      <c r="A3">
        <v>2014</v>
      </c>
      <c r="B3" t="s">
        <v>6</v>
      </c>
      <c r="C3">
        <v>1224</v>
      </c>
      <c r="D3">
        <v>599</v>
      </c>
      <c r="E3">
        <v>592</v>
      </c>
      <c r="F3">
        <v>598</v>
      </c>
      <c r="G3">
        <f t="shared" ref="G3:G66" si="0">SUM(D3:F3)</f>
        <v>1789</v>
      </c>
      <c r="J3">
        <v>1224</v>
      </c>
      <c r="K3" t="s">
        <v>6</v>
      </c>
      <c r="L3" s="7">
        <f>ROUNDDOWN(SUMIF($C2:$C201,$J3,D$2:D$201)/COUNTIF($C2:$C201,$J3),0)</f>
        <v>532</v>
      </c>
      <c r="M3" s="7">
        <f t="shared" ref="M3:N3" si="1">ROUNDDOWN(SUMIF($C2:$C201,$J3,E$2:E$201)/COUNTIF($C2:$C201,$J3),0)</f>
        <v>527</v>
      </c>
      <c r="N3" s="7">
        <f t="shared" si="1"/>
        <v>545</v>
      </c>
      <c r="O3">
        <f>MAX(_xlfn.MAXIFS($E$2:$E$201,$C$2:$C$201,$J3),_xlfn.MAXIFS($F$2:$F$201,$C$2:$C$201,$J3),_xlfn.MAXIFS($D$2:$D$201,$C$2:$C$201,$J3))</f>
        <v>625</v>
      </c>
      <c r="P3">
        <f>MIN(_xlfn.MINIFS($E$2:$E$201,$C$2:$C$201,$J3),_xlfn.MINIFS($F$2:$F$201,$C$2:$C$201,$J3),_xlfn.MINIFS($D$2:$D$201,$C$2:$C$201,$J3))</f>
        <v>419</v>
      </c>
      <c r="Q3">
        <f>SUM(SUMIFS($E$2:$E$201,$C$2:$C$201,$J3,$A$2:$A$201,Q$2),SUMIFS($F$2:$F$201,$C$2:$C$201,$J3,$A$2:$A$201,Q$2),SUMIFS($D$2:$D$201,$C$2:$C$201,$J3,$A$2:$A$201,Q$2))</f>
        <v>1721</v>
      </c>
      <c r="R3">
        <f t="shared" ref="R3:Z18" si="2">SUM(SUMIFS($E$2:$E$201,$C$2:$C$201,$J3,$A$2:$A$201,R$2),SUMIFS($F$2:$F$201,$C$2:$C$201,$J3,$A$2:$A$201,R$2),SUMIFS($D$2:$D$201,$C$2:$C$201,$J3,$A$2:$A$201,R$2))</f>
        <v>1789</v>
      </c>
      <c r="S3">
        <f t="shared" si="2"/>
        <v>1741</v>
      </c>
      <c r="T3">
        <f t="shared" si="2"/>
        <v>1780</v>
      </c>
      <c r="U3">
        <f t="shared" si="2"/>
        <v>1810</v>
      </c>
      <c r="V3">
        <f t="shared" si="2"/>
        <v>1607</v>
      </c>
      <c r="W3">
        <f t="shared" si="2"/>
        <v>1500</v>
      </c>
      <c r="X3">
        <f t="shared" si="2"/>
        <v>1328</v>
      </c>
      <c r="Y3">
        <f t="shared" si="2"/>
        <v>1464</v>
      </c>
      <c r="Z3">
        <f t="shared" si="2"/>
        <v>1310</v>
      </c>
      <c r="AA3">
        <f>SUM(Q3:Z3)</f>
        <v>16050</v>
      </c>
      <c r="AB3">
        <f>ROUNDDOWN(AVERAGE(Q3:Z3),0)</f>
        <v>1605</v>
      </c>
      <c r="AC3" s="8" cm="1">
        <f t="array" ref="AC3">IFERROR(ROUND(MEDIAN(_xlfn._xlws.FILTER(_xlfn.TOCOL(_xlfn._xlws.FILTER($D$2:$F$201,$C$2:$C$201=$J3)),_xlfn.TOCOL(_xlfn._xlws.FILTER($D$2:$F$201,$C$2:$C$201=$J3))&gt;500)),0),"NA")</f>
        <v>585</v>
      </c>
      <c r="AD3">
        <f>ROUNDDOWN(SUM(SUMIF($A$2:$A$201,2013,$E$2:$E$201),SUMIF($A$2:$A$201,2013,$F$2:$F$201),SUMIF($A$2:$A$201,2013,$D$2:$D$201))/60,0)</f>
        <v>404</v>
      </c>
      <c r="AE3">
        <f>ROUNDDOWN(SUM(SUMIF($A$2:$A$201,2022,$E$2:$E$201),SUMIF($A$2:$A$201,2022,$F$2:$F$201),SUMIF($A$2:$A$201,2022,$D$2:$D$201))/54,0)</f>
        <v>457</v>
      </c>
    </row>
    <row r="4" spans="1:33" x14ac:dyDescent="0.25">
      <c r="A4">
        <v>2015</v>
      </c>
      <c r="B4" t="s">
        <v>6</v>
      </c>
      <c r="C4">
        <v>1224</v>
      </c>
      <c r="D4">
        <v>558</v>
      </c>
      <c r="E4">
        <v>585</v>
      </c>
      <c r="F4">
        <v>598</v>
      </c>
      <c r="G4">
        <f t="shared" si="0"/>
        <v>1741</v>
      </c>
      <c r="J4">
        <v>1679</v>
      </c>
      <c r="K4" t="s">
        <v>7</v>
      </c>
      <c r="L4" s="7">
        <f t="shared" ref="L4:L22" si="3">ROUNDDOWN(SUMIF($C3:$C202,$J4,D$2:D$201)/COUNTIF($C3:$C202,$J4),0)</f>
        <v>410</v>
      </c>
      <c r="M4" s="7">
        <f t="shared" ref="M4:M22" si="4">ROUNDDOWN(SUMIF($C3:$C202,$J4,E$2:E$201)/COUNTIF($C3:$C202,$J4),0)</f>
        <v>412</v>
      </c>
      <c r="N4" s="7">
        <f t="shared" ref="N4:N22" si="5">ROUNDDOWN(SUMIF($C3:$C202,$J4,F$2:F$201)/COUNTIF($C3:$C202,$J4),0)</f>
        <v>383</v>
      </c>
      <c r="O4">
        <f t="shared" ref="O4:O22" si="6">MAX(_xlfn.MAXIFS($E$2:$E$201,$C$2:$C$201,$J4),_xlfn.MAXIFS($F$2:$F$201,$C$2:$C$201,$J4),_xlfn.MAXIFS($D$2:$D$201,$C$2:$C$201,$J4))</f>
        <v>493</v>
      </c>
      <c r="P4">
        <f t="shared" ref="P4:P22" si="7">MIN(_xlfn.MINIFS($E$2:$E$201,$C$2:$C$201,$J4),_xlfn.MINIFS($F$2:$F$201,$C$2:$C$201,$J4),_xlfn.MINIFS($D$2:$D$201,$C$2:$C$201,$J4))</f>
        <v>0</v>
      </c>
      <c r="Q4">
        <f t="shared" ref="Q4:Z22" si="8">SUM(SUMIFS($E$2:$E$201,$C$2:$C$201,$J4,$A$2:$A$201,Q$2),SUMIFS($F$2:$F$201,$C$2:$C$201,$J4,$A$2:$A$201,Q$2),SUMIFS($D$2:$D$201,$C$2:$C$201,$J4,$A$2:$A$201,Q$2))</f>
        <v>818</v>
      </c>
      <c r="R4">
        <f t="shared" si="2"/>
        <v>1237</v>
      </c>
      <c r="S4">
        <f t="shared" si="2"/>
        <v>1293</v>
      </c>
      <c r="T4">
        <f t="shared" si="2"/>
        <v>1177</v>
      </c>
      <c r="U4">
        <f t="shared" si="2"/>
        <v>1257</v>
      </c>
      <c r="V4">
        <f t="shared" si="2"/>
        <v>1212</v>
      </c>
      <c r="W4">
        <f t="shared" si="2"/>
        <v>1240</v>
      </c>
      <c r="X4">
        <f t="shared" si="2"/>
        <v>1149</v>
      </c>
      <c r="Y4">
        <f t="shared" si="2"/>
        <v>1377</v>
      </c>
      <c r="Z4">
        <f t="shared" si="2"/>
        <v>1157</v>
      </c>
      <c r="AA4">
        <f t="shared" ref="AA4:AA22" si="9">SUM(Q4:Z4)</f>
        <v>11917</v>
      </c>
      <c r="AB4">
        <f t="shared" ref="AB4:AB22" si="10">ROUNDDOWN(AVERAGE(Q4:Z4),0)</f>
        <v>1191</v>
      </c>
      <c r="AC4" s="8" t="str" cm="1">
        <f t="array" ref="AC4">IFERROR(ROUND(MEDIAN(_xlfn._xlws.FILTER(_xlfn.TOCOL(_xlfn._xlws.FILTER($D$2:$F$201,$C$2:$C$201=$J4)),_xlfn.TOCOL(_xlfn._xlws.FILTER($D$2:$F$201,$C$2:$C$201=$J4))&gt;500)),0),"NA")</f>
        <v>NA</v>
      </c>
      <c r="AD4">
        <f t="shared" ref="AD4:AD22" si="11">ROUNDDOWN(SUM(SUMIF($A$2:$A$201,2013,$E$2:$E$201),SUMIF($A$2:$A$201,2013,$F$2:$F$201),SUMIF($A$2:$A$201,2013,$D$2:$D$201))/60,0)</f>
        <v>404</v>
      </c>
      <c r="AE4">
        <f t="shared" ref="AE4:AE22" si="12">ROUNDDOWN(SUM(SUMIF($A$2:$A$201,2022,$E$2:$E$201),SUMIF($A$2:$A$201,2022,$F$2:$F$201),SUMIF($A$2:$A$201,2022,$D$2:$D$201))/60,0)</f>
        <v>411</v>
      </c>
    </row>
    <row r="5" spans="1:33" x14ac:dyDescent="0.25">
      <c r="A5">
        <v>2016</v>
      </c>
      <c r="B5" t="s">
        <v>6</v>
      </c>
      <c r="C5">
        <v>1224</v>
      </c>
      <c r="D5">
        <v>625</v>
      </c>
      <c r="E5">
        <v>555</v>
      </c>
      <c r="F5">
        <v>600</v>
      </c>
      <c r="G5">
        <f t="shared" si="0"/>
        <v>1780</v>
      </c>
      <c r="J5">
        <v>9626</v>
      </c>
      <c r="K5" t="s">
        <v>8</v>
      </c>
      <c r="L5" s="7">
        <f t="shared" si="3"/>
        <v>108</v>
      </c>
      <c r="M5" s="7">
        <f t="shared" si="4"/>
        <v>117</v>
      </c>
      <c r="N5" s="7">
        <f t="shared" si="5"/>
        <v>120</v>
      </c>
      <c r="O5">
        <f t="shared" si="6"/>
        <v>68</v>
      </c>
      <c r="P5">
        <f t="shared" si="7"/>
        <v>2</v>
      </c>
      <c r="Q5">
        <f t="shared" si="8"/>
        <v>154</v>
      </c>
      <c r="R5">
        <f t="shared" si="2"/>
        <v>144</v>
      </c>
      <c r="S5">
        <f t="shared" si="2"/>
        <v>133</v>
      </c>
      <c r="T5">
        <f t="shared" si="2"/>
        <v>119</v>
      </c>
      <c r="U5">
        <f t="shared" si="2"/>
        <v>121</v>
      </c>
      <c r="V5">
        <f t="shared" si="2"/>
        <v>106</v>
      </c>
      <c r="W5">
        <f t="shared" si="2"/>
        <v>88</v>
      </c>
      <c r="X5">
        <f t="shared" si="2"/>
        <v>67</v>
      </c>
      <c r="Y5">
        <f t="shared" si="2"/>
        <v>53</v>
      </c>
      <c r="Z5">
        <f t="shared" si="2"/>
        <v>44</v>
      </c>
      <c r="AA5">
        <f t="shared" si="9"/>
        <v>1029</v>
      </c>
      <c r="AB5">
        <f t="shared" si="10"/>
        <v>102</v>
      </c>
      <c r="AC5" s="8" t="str" cm="1">
        <f t="array" ref="AC5">IFERROR(ROUND(MEDIAN(_xlfn._xlws.FILTER(_xlfn.TOCOL(_xlfn._xlws.FILTER($D$2:$F$201,$C$2:$C$201=$J5)),_xlfn.TOCOL(_xlfn._xlws.FILTER($D$2:$F$201,$C$2:$C$201=$J5))&gt;500)),0),"NA")</f>
        <v>NA</v>
      </c>
      <c r="AD5">
        <f t="shared" si="11"/>
        <v>404</v>
      </c>
      <c r="AE5">
        <f t="shared" si="12"/>
        <v>411</v>
      </c>
    </row>
    <row r="6" spans="1:33" x14ac:dyDescent="0.25">
      <c r="A6">
        <v>2017</v>
      </c>
      <c r="B6" t="s">
        <v>6</v>
      </c>
      <c r="C6">
        <v>1224</v>
      </c>
      <c r="D6">
        <v>611</v>
      </c>
      <c r="E6">
        <v>617</v>
      </c>
      <c r="F6">
        <v>582</v>
      </c>
      <c r="G6">
        <f t="shared" si="0"/>
        <v>1810</v>
      </c>
      <c r="J6">
        <v>9806</v>
      </c>
      <c r="K6" t="s">
        <v>9</v>
      </c>
      <c r="L6" s="7">
        <f t="shared" si="3"/>
        <v>103</v>
      </c>
      <c r="M6" s="7">
        <f t="shared" si="4"/>
        <v>90</v>
      </c>
      <c r="N6" s="7">
        <f t="shared" si="5"/>
        <v>107</v>
      </c>
      <c r="O6">
        <f t="shared" si="6"/>
        <v>189</v>
      </c>
      <c r="P6">
        <f t="shared" si="7"/>
        <v>83</v>
      </c>
      <c r="Q6">
        <f t="shared" si="8"/>
        <v>525</v>
      </c>
      <c r="R6">
        <f t="shared" si="2"/>
        <v>461</v>
      </c>
      <c r="S6">
        <f t="shared" si="2"/>
        <v>358</v>
      </c>
      <c r="T6">
        <f t="shared" si="2"/>
        <v>385</v>
      </c>
      <c r="U6">
        <f t="shared" si="2"/>
        <v>344</v>
      </c>
      <c r="V6">
        <f t="shared" si="2"/>
        <v>353</v>
      </c>
      <c r="W6">
        <f t="shared" si="2"/>
        <v>419</v>
      </c>
      <c r="X6">
        <f t="shared" si="2"/>
        <v>422</v>
      </c>
      <c r="Y6">
        <f t="shared" si="2"/>
        <v>439</v>
      </c>
      <c r="Z6">
        <f t="shared" si="2"/>
        <v>445</v>
      </c>
      <c r="AA6">
        <f t="shared" si="9"/>
        <v>4151</v>
      </c>
      <c r="AB6">
        <f t="shared" si="10"/>
        <v>415</v>
      </c>
      <c r="AC6" s="8" t="str" cm="1">
        <f t="array" ref="AC6">IFERROR(ROUND(MEDIAN(_xlfn._xlws.FILTER(_xlfn.TOCOL(_xlfn._xlws.FILTER($D$2:$F$201,$C$2:$C$201=$J6)),_xlfn.TOCOL(_xlfn._xlws.FILTER($D$2:$F$201,$C$2:$C$201=$J6))&gt;500)),0),"NA")</f>
        <v>NA</v>
      </c>
      <c r="AD6">
        <f t="shared" si="11"/>
        <v>404</v>
      </c>
      <c r="AE6">
        <f t="shared" si="12"/>
        <v>411</v>
      </c>
    </row>
    <row r="7" spans="1:33" x14ac:dyDescent="0.25">
      <c r="A7">
        <v>2018</v>
      </c>
      <c r="B7" t="s">
        <v>6</v>
      </c>
      <c r="C7">
        <v>1224</v>
      </c>
      <c r="D7">
        <v>485</v>
      </c>
      <c r="E7">
        <v>540</v>
      </c>
      <c r="F7">
        <v>582</v>
      </c>
      <c r="G7">
        <f t="shared" si="0"/>
        <v>1607</v>
      </c>
      <c r="J7">
        <v>9813</v>
      </c>
      <c r="K7" t="s">
        <v>10</v>
      </c>
      <c r="L7" s="7">
        <f t="shared" si="3"/>
        <v>306</v>
      </c>
      <c r="M7" s="7">
        <f t="shared" si="4"/>
        <v>302</v>
      </c>
      <c r="N7" s="7">
        <f t="shared" si="5"/>
        <v>383</v>
      </c>
      <c r="O7">
        <f t="shared" si="6"/>
        <v>572</v>
      </c>
      <c r="P7">
        <f t="shared" si="7"/>
        <v>361</v>
      </c>
      <c r="Q7">
        <f t="shared" si="8"/>
        <v>1476</v>
      </c>
      <c r="R7">
        <f t="shared" si="2"/>
        <v>1406</v>
      </c>
      <c r="S7">
        <f t="shared" si="2"/>
        <v>1308</v>
      </c>
      <c r="T7">
        <f t="shared" si="2"/>
        <v>1382</v>
      </c>
      <c r="U7">
        <f t="shared" si="2"/>
        <v>1304</v>
      </c>
      <c r="V7">
        <f t="shared" si="2"/>
        <v>1324</v>
      </c>
      <c r="W7">
        <f t="shared" si="2"/>
        <v>1221</v>
      </c>
      <c r="X7">
        <f t="shared" si="2"/>
        <v>1177</v>
      </c>
      <c r="Y7">
        <f t="shared" si="2"/>
        <v>1349</v>
      </c>
      <c r="Z7">
        <f t="shared" si="2"/>
        <v>1213</v>
      </c>
      <c r="AA7">
        <f t="shared" si="9"/>
        <v>13160</v>
      </c>
      <c r="AB7">
        <f t="shared" si="10"/>
        <v>1316</v>
      </c>
      <c r="AC7" s="8" cm="1">
        <f t="array" ref="AC7">IFERROR(ROUND(MEDIAN(_xlfn._xlws.FILTER(_xlfn.TOCOL(_xlfn._xlws.FILTER($D$2:$F$201,$C$2:$C$201=$J7)),_xlfn.TOCOL(_xlfn._xlws.FILTER($D$2:$F$201,$C$2:$C$201=$J7))&gt;500)),0),"NA")</f>
        <v>550</v>
      </c>
      <c r="AD7">
        <f t="shared" si="11"/>
        <v>404</v>
      </c>
      <c r="AE7">
        <f t="shared" si="12"/>
        <v>411</v>
      </c>
    </row>
    <row r="8" spans="1:33" x14ac:dyDescent="0.25">
      <c r="A8">
        <v>2019</v>
      </c>
      <c r="B8" t="s">
        <v>6</v>
      </c>
      <c r="C8">
        <v>1224</v>
      </c>
      <c r="D8">
        <v>463</v>
      </c>
      <c r="E8">
        <v>481</v>
      </c>
      <c r="F8">
        <v>556</v>
      </c>
      <c r="G8">
        <f t="shared" si="0"/>
        <v>1500</v>
      </c>
      <c r="J8">
        <v>9815</v>
      </c>
      <c r="K8" t="s">
        <v>11</v>
      </c>
      <c r="L8" s="7">
        <f t="shared" si="3"/>
        <v>484</v>
      </c>
      <c r="M8" s="7">
        <f t="shared" si="4"/>
        <v>468</v>
      </c>
      <c r="N8" s="7">
        <f t="shared" si="5"/>
        <v>523</v>
      </c>
      <c r="O8">
        <f t="shared" si="6"/>
        <v>664</v>
      </c>
      <c r="P8">
        <f t="shared" si="7"/>
        <v>388</v>
      </c>
      <c r="Q8">
        <f t="shared" si="8"/>
        <v>1789</v>
      </c>
      <c r="R8">
        <f t="shared" si="2"/>
        <v>1875</v>
      </c>
      <c r="S8">
        <f t="shared" si="2"/>
        <v>1885</v>
      </c>
      <c r="T8">
        <f t="shared" si="2"/>
        <v>1613</v>
      </c>
      <c r="U8">
        <f t="shared" si="2"/>
        <v>1325</v>
      </c>
      <c r="V8">
        <f t="shared" si="2"/>
        <v>1504</v>
      </c>
      <c r="W8">
        <f t="shared" si="2"/>
        <v>1701</v>
      </c>
      <c r="X8">
        <f t="shared" si="2"/>
        <v>1749</v>
      </c>
      <c r="Y8">
        <f t="shared" si="2"/>
        <v>1929</v>
      </c>
      <c r="Z8">
        <f t="shared" si="2"/>
        <v>1786</v>
      </c>
      <c r="AA8">
        <f t="shared" si="9"/>
        <v>17156</v>
      </c>
      <c r="AB8">
        <f t="shared" si="10"/>
        <v>1715</v>
      </c>
      <c r="AC8" s="8" cm="1">
        <f t="array" ref="AC8">IFERROR(ROUND(MEDIAN(_xlfn._xlws.FILTER(_xlfn.TOCOL(_xlfn._xlws.FILTER($D$2:$F$201,$C$2:$C$201=$J8)),_xlfn.TOCOL(_xlfn._xlws.FILTER($D$2:$F$201,$C$2:$C$201=$J8))&gt;500)),0),"NA")</f>
        <v>602</v>
      </c>
      <c r="AD8">
        <f t="shared" si="11"/>
        <v>404</v>
      </c>
      <c r="AE8">
        <f t="shared" si="12"/>
        <v>411</v>
      </c>
    </row>
    <row r="9" spans="1:33" x14ac:dyDescent="0.25">
      <c r="A9">
        <v>2020</v>
      </c>
      <c r="B9" t="s">
        <v>6</v>
      </c>
      <c r="C9">
        <v>1224</v>
      </c>
      <c r="D9">
        <v>455</v>
      </c>
      <c r="E9">
        <v>436</v>
      </c>
      <c r="F9">
        <v>437</v>
      </c>
      <c r="G9">
        <f t="shared" si="0"/>
        <v>1328</v>
      </c>
      <c r="J9">
        <v>9816</v>
      </c>
      <c r="K9" t="s">
        <v>12</v>
      </c>
      <c r="L9" s="7">
        <f t="shared" si="3"/>
        <v>592</v>
      </c>
      <c r="M9" s="7">
        <f t="shared" si="4"/>
        <v>566</v>
      </c>
      <c r="N9" s="7">
        <f t="shared" si="5"/>
        <v>590</v>
      </c>
      <c r="O9">
        <f t="shared" si="6"/>
        <v>798</v>
      </c>
      <c r="P9">
        <f t="shared" si="7"/>
        <v>571</v>
      </c>
      <c r="Q9">
        <f t="shared" si="8"/>
        <v>1921</v>
      </c>
      <c r="R9">
        <f t="shared" si="2"/>
        <v>1862</v>
      </c>
      <c r="S9">
        <f t="shared" si="2"/>
        <v>1828</v>
      </c>
      <c r="T9">
        <f t="shared" si="2"/>
        <v>1883</v>
      </c>
      <c r="U9">
        <f t="shared" si="2"/>
        <v>2099</v>
      </c>
      <c r="V9">
        <f t="shared" si="2"/>
        <v>2055</v>
      </c>
      <c r="W9">
        <f t="shared" si="2"/>
        <v>2245</v>
      </c>
      <c r="X9">
        <f t="shared" si="2"/>
        <v>2151</v>
      </c>
      <c r="Y9">
        <f t="shared" si="2"/>
        <v>2079</v>
      </c>
      <c r="Z9">
        <f t="shared" si="2"/>
        <v>2148</v>
      </c>
      <c r="AA9">
        <f t="shared" si="9"/>
        <v>20271</v>
      </c>
      <c r="AB9">
        <f t="shared" si="10"/>
        <v>2027</v>
      </c>
      <c r="AC9" s="8" cm="1">
        <f t="array" ref="AC9">IFERROR(ROUND(MEDIAN(_xlfn._xlws.FILTER(_xlfn.TOCOL(_xlfn._xlws.FILTER($D$2:$F$201,$C$2:$C$201=$J9)),_xlfn.TOCOL(_xlfn._xlws.FILTER($D$2:$F$201,$C$2:$C$201=$J9))&gt;500)),0),"NA")</f>
        <v>672</v>
      </c>
      <c r="AD9">
        <f t="shared" si="11"/>
        <v>404</v>
      </c>
      <c r="AE9">
        <f t="shared" si="12"/>
        <v>411</v>
      </c>
    </row>
    <row r="10" spans="1:33" x14ac:dyDescent="0.25">
      <c r="A10">
        <v>2021</v>
      </c>
      <c r="B10" t="s">
        <v>6</v>
      </c>
      <c r="C10">
        <v>1224</v>
      </c>
      <c r="D10">
        <v>518</v>
      </c>
      <c r="E10">
        <v>453</v>
      </c>
      <c r="F10">
        <v>493</v>
      </c>
      <c r="G10">
        <f t="shared" si="0"/>
        <v>1464</v>
      </c>
      <c r="J10">
        <v>9823</v>
      </c>
      <c r="K10" t="s">
        <v>13</v>
      </c>
      <c r="L10" s="7">
        <f t="shared" si="3"/>
        <v>586</v>
      </c>
      <c r="M10" s="7">
        <f t="shared" si="4"/>
        <v>565</v>
      </c>
      <c r="N10" s="7">
        <f t="shared" si="5"/>
        <v>592</v>
      </c>
      <c r="O10">
        <f t="shared" si="6"/>
        <v>566</v>
      </c>
      <c r="P10">
        <f t="shared" si="7"/>
        <v>183</v>
      </c>
      <c r="Q10">
        <f t="shared" si="8"/>
        <v>880</v>
      </c>
      <c r="R10">
        <f t="shared" si="2"/>
        <v>1088</v>
      </c>
      <c r="S10">
        <f t="shared" si="2"/>
        <v>814</v>
      </c>
      <c r="T10">
        <f t="shared" si="2"/>
        <v>623</v>
      </c>
      <c r="U10">
        <f t="shared" si="2"/>
        <v>1214</v>
      </c>
      <c r="V10">
        <f t="shared" si="2"/>
        <v>1194</v>
      </c>
      <c r="W10">
        <f t="shared" si="2"/>
        <v>1191</v>
      </c>
      <c r="X10">
        <f t="shared" si="2"/>
        <v>1403</v>
      </c>
      <c r="Y10">
        <f t="shared" si="2"/>
        <v>1577</v>
      </c>
      <c r="Z10">
        <f t="shared" si="2"/>
        <v>1517</v>
      </c>
      <c r="AA10">
        <f t="shared" si="9"/>
        <v>11501</v>
      </c>
      <c r="AB10">
        <f t="shared" si="10"/>
        <v>1150</v>
      </c>
      <c r="AC10" s="8" cm="1">
        <f t="array" ref="AC10">IFERROR(ROUND(MEDIAN(_xlfn._xlws.FILTER(_xlfn.TOCOL(_xlfn._xlws.FILTER($D$2:$F$201,$C$2:$C$201=$J10)),_xlfn.TOCOL(_xlfn._xlws.FILTER($D$2:$F$201,$C$2:$C$201=$J10))&gt;500)),0),"NA")</f>
        <v>543</v>
      </c>
      <c r="AD10">
        <f t="shared" si="11"/>
        <v>404</v>
      </c>
      <c r="AE10">
        <f t="shared" si="12"/>
        <v>411</v>
      </c>
    </row>
    <row r="11" spans="1:33" x14ac:dyDescent="0.25">
      <c r="A11">
        <v>2022</v>
      </c>
      <c r="B11" t="s">
        <v>6</v>
      </c>
      <c r="C11">
        <v>1224</v>
      </c>
      <c r="D11">
        <v>419</v>
      </c>
      <c r="E11">
        <v>445</v>
      </c>
      <c r="F11">
        <v>446</v>
      </c>
      <c r="G11">
        <f t="shared" si="0"/>
        <v>1310</v>
      </c>
      <c r="J11">
        <v>9825</v>
      </c>
      <c r="K11" t="s">
        <v>14</v>
      </c>
      <c r="L11" s="7">
        <f t="shared" si="3"/>
        <v>409</v>
      </c>
      <c r="M11" s="7">
        <f t="shared" si="4"/>
        <v>393</v>
      </c>
      <c r="N11" s="7">
        <f t="shared" si="5"/>
        <v>437</v>
      </c>
      <c r="O11">
        <f t="shared" si="6"/>
        <v>564</v>
      </c>
      <c r="P11">
        <f t="shared" si="7"/>
        <v>193</v>
      </c>
      <c r="Q11">
        <f t="shared" si="8"/>
        <v>1489</v>
      </c>
      <c r="R11">
        <f t="shared" si="2"/>
        <v>1383</v>
      </c>
      <c r="S11">
        <f t="shared" si="2"/>
        <v>1402</v>
      </c>
      <c r="T11">
        <f t="shared" si="2"/>
        <v>893</v>
      </c>
      <c r="U11">
        <f t="shared" si="2"/>
        <v>738</v>
      </c>
      <c r="V11">
        <f t="shared" si="2"/>
        <v>700</v>
      </c>
      <c r="W11">
        <f t="shared" si="2"/>
        <v>807</v>
      </c>
      <c r="X11">
        <f t="shared" si="2"/>
        <v>839</v>
      </c>
      <c r="Y11">
        <f t="shared" si="2"/>
        <v>1326</v>
      </c>
      <c r="Z11">
        <f t="shared" si="2"/>
        <v>979</v>
      </c>
      <c r="AA11">
        <f t="shared" si="9"/>
        <v>10556</v>
      </c>
      <c r="AB11">
        <f t="shared" si="10"/>
        <v>1055</v>
      </c>
      <c r="AC11" s="8" cm="1">
        <f t="array" ref="AC11">IFERROR(ROUND(MEDIAN(_xlfn._xlws.FILTER(_xlfn.TOCOL(_xlfn._xlws.FILTER($D$2:$F$201,$C$2:$C$201=$J11)),_xlfn.TOCOL(_xlfn._xlws.FILTER($D$2:$F$201,$C$2:$C$201=$J11))&gt;500)),0),"NA")</f>
        <v>528</v>
      </c>
      <c r="AD11">
        <f t="shared" si="11"/>
        <v>404</v>
      </c>
      <c r="AE11">
        <f t="shared" si="12"/>
        <v>411</v>
      </c>
    </row>
    <row r="12" spans="1:33" x14ac:dyDescent="0.25">
      <c r="A12">
        <v>2013</v>
      </c>
      <c r="B12" t="s">
        <v>7</v>
      </c>
      <c r="C12">
        <v>1679</v>
      </c>
      <c r="D12">
        <v>472</v>
      </c>
      <c r="E12">
        <v>346</v>
      </c>
      <c r="F12">
        <v>0</v>
      </c>
      <c r="G12">
        <f t="shared" si="0"/>
        <v>818</v>
      </c>
      <c r="J12">
        <v>9826</v>
      </c>
      <c r="K12" t="s">
        <v>15</v>
      </c>
      <c r="L12" s="7">
        <f t="shared" si="3"/>
        <v>355</v>
      </c>
      <c r="M12" s="7">
        <f t="shared" si="4"/>
        <v>310</v>
      </c>
      <c r="N12" s="7">
        <f t="shared" si="5"/>
        <v>390</v>
      </c>
      <c r="O12">
        <f t="shared" si="6"/>
        <v>692</v>
      </c>
      <c r="P12">
        <f t="shared" si="7"/>
        <v>467</v>
      </c>
      <c r="Q12">
        <f t="shared" si="8"/>
        <v>1507</v>
      </c>
      <c r="R12">
        <f t="shared" si="2"/>
        <v>1600</v>
      </c>
      <c r="S12">
        <f t="shared" si="2"/>
        <v>1638</v>
      </c>
      <c r="T12">
        <f t="shared" si="2"/>
        <v>1710</v>
      </c>
      <c r="U12">
        <f t="shared" si="2"/>
        <v>1719</v>
      </c>
      <c r="V12">
        <f t="shared" si="2"/>
        <v>1796</v>
      </c>
      <c r="W12">
        <f t="shared" si="2"/>
        <v>1995</v>
      </c>
      <c r="X12">
        <f t="shared" si="2"/>
        <v>1833</v>
      </c>
      <c r="Y12">
        <f t="shared" si="2"/>
        <v>1626</v>
      </c>
      <c r="Z12">
        <f t="shared" si="2"/>
        <v>1515</v>
      </c>
      <c r="AA12">
        <f t="shared" si="9"/>
        <v>16939</v>
      </c>
      <c r="AB12">
        <f t="shared" si="10"/>
        <v>1693</v>
      </c>
      <c r="AC12" s="8" cm="1">
        <f t="array" ref="AC12">IFERROR(ROUND(MEDIAN(_xlfn._xlws.FILTER(_xlfn.TOCOL(_xlfn._xlws.FILTER($D$2:$F$201,$C$2:$C$201=$J12)),_xlfn.TOCOL(_xlfn._xlws.FILTER($D$2:$F$201,$C$2:$C$201=$J12))&gt;500)),0),"NA")</f>
        <v>556</v>
      </c>
      <c r="AD12">
        <f t="shared" si="11"/>
        <v>404</v>
      </c>
      <c r="AE12">
        <f t="shared" si="12"/>
        <v>411</v>
      </c>
    </row>
    <row r="13" spans="1:33" x14ac:dyDescent="0.25">
      <c r="A13">
        <v>2014</v>
      </c>
      <c r="B13" t="s">
        <v>7</v>
      </c>
      <c r="C13">
        <v>1679</v>
      </c>
      <c r="D13">
        <v>444</v>
      </c>
      <c r="E13">
        <v>452</v>
      </c>
      <c r="F13">
        <v>341</v>
      </c>
      <c r="G13">
        <f t="shared" si="0"/>
        <v>1237</v>
      </c>
      <c r="J13">
        <v>9829</v>
      </c>
      <c r="K13" t="s">
        <v>16</v>
      </c>
      <c r="L13" s="7">
        <f t="shared" si="3"/>
        <v>566</v>
      </c>
      <c r="M13" s="7">
        <f t="shared" si="4"/>
        <v>560</v>
      </c>
      <c r="N13" s="7">
        <f t="shared" si="5"/>
        <v>566</v>
      </c>
      <c r="O13">
        <f t="shared" si="6"/>
        <v>537</v>
      </c>
      <c r="P13">
        <f t="shared" si="7"/>
        <v>404</v>
      </c>
      <c r="Q13">
        <f t="shared" si="8"/>
        <v>1357</v>
      </c>
      <c r="R13">
        <f t="shared" si="2"/>
        <v>1455</v>
      </c>
      <c r="S13">
        <f t="shared" si="2"/>
        <v>1459</v>
      </c>
      <c r="T13">
        <f t="shared" si="2"/>
        <v>1397</v>
      </c>
      <c r="U13">
        <f t="shared" si="2"/>
        <v>1353</v>
      </c>
      <c r="V13">
        <f t="shared" si="2"/>
        <v>1338</v>
      </c>
      <c r="W13">
        <f t="shared" si="2"/>
        <v>1430</v>
      </c>
      <c r="X13">
        <f t="shared" si="2"/>
        <v>1319</v>
      </c>
      <c r="Y13">
        <f t="shared" si="2"/>
        <v>1300</v>
      </c>
      <c r="Z13">
        <f t="shared" si="2"/>
        <v>1281</v>
      </c>
      <c r="AA13">
        <f t="shared" si="9"/>
        <v>13689</v>
      </c>
      <c r="AB13">
        <f t="shared" si="10"/>
        <v>1368</v>
      </c>
      <c r="AC13" s="8" cm="1">
        <f t="array" ref="AC13">IFERROR(ROUND(MEDIAN(_xlfn._xlws.FILTER(_xlfn.TOCOL(_xlfn._xlws.FILTER($D$2:$F$201,$C$2:$C$201=$J13)),_xlfn.TOCOL(_xlfn._xlws.FILTER($D$2:$F$201,$C$2:$C$201=$J13))&gt;500)),0),"NA")</f>
        <v>507</v>
      </c>
      <c r="AD13">
        <f t="shared" si="11"/>
        <v>404</v>
      </c>
      <c r="AE13">
        <f t="shared" si="12"/>
        <v>411</v>
      </c>
    </row>
    <row r="14" spans="1:33" x14ac:dyDescent="0.25">
      <c r="A14">
        <v>2015</v>
      </c>
      <c r="B14" t="s">
        <v>7</v>
      </c>
      <c r="C14">
        <v>1679</v>
      </c>
      <c r="D14">
        <v>419</v>
      </c>
      <c r="E14">
        <v>411</v>
      </c>
      <c r="F14">
        <v>463</v>
      </c>
      <c r="G14">
        <f t="shared" si="0"/>
        <v>1293</v>
      </c>
      <c r="J14">
        <v>9830</v>
      </c>
      <c r="K14" t="s">
        <v>17</v>
      </c>
      <c r="L14" s="7">
        <f t="shared" si="3"/>
        <v>473</v>
      </c>
      <c r="M14" s="7">
        <f t="shared" si="4"/>
        <v>458</v>
      </c>
      <c r="N14" s="7">
        <f t="shared" si="5"/>
        <v>460</v>
      </c>
      <c r="O14">
        <f t="shared" si="6"/>
        <v>69</v>
      </c>
      <c r="P14">
        <f t="shared" si="7"/>
        <v>29</v>
      </c>
      <c r="Q14">
        <f t="shared" si="8"/>
        <v>103</v>
      </c>
      <c r="R14">
        <f t="shared" si="2"/>
        <v>124</v>
      </c>
      <c r="S14">
        <f t="shared" si="2"/>
        <v>128</v>
      </c>
      <c r="T14">
        <f t="shared" si="2"/>
        <v>135</v>
      </c>
      <c r="U14">
        <f t="shared" si="2"/>
        <v>151</v>
      </c>
      <c r="V14">
        <f t="shared" si="2"/>
        <v>140</v>
      </c>
      <c r="W14">
        <f t="shared" si="2"/>
        <v>186</v>
      </c>
      <c r="X14">
        <f t="shared" si="2"/>
        <v>157</v>
      </c>
      <c r="Y14">
        <f t="shared" si="2"/>
        <v>0</v>
      </c>
      <c r="Z14">
        <f t="shared" si="2"/>
        <v>0</v>
      </c>
      <c r="AA14">
        <f t="shared" si="9"/>
        <v>1124</v>
      </c>
      <c r="AB14">
        <f t="shared" si="10"/>
        <v>112</v>
      </c>
      <c r="AC14" s="8" t="str" cm="1">
        <f t="array" ref="AC14">IFERROR(ROUND(MEDIAN(_xlfn._xlws.FILTER(_xlfn.TOCOL(_xlfn._xlws.FILTER($D$2:$F$201,$C$2:$C$201=$J14)),_xlfn.TOCOL(_xlfn._xlws.FILTER($D$2:$F$201,$C$2:$C$201=$J14))&gt;500)),0),"NA")</f>
        <v>NA</v>
      </c>
      <c r="AD14">
        <f t="shared" si="11"/>
        <v>404</v>
      </c>
      <c r="AE14">
        <f t="shared" si="12"/>
        <v>411</v>
      </c>
    </row>
    <row r="15" spans="1:33" x14ac:dyDescent="0.25">
      <c r="A15">
        <v>2016</v>
      </c>
      <c r="B15" t="s">
        <v>7</v>
      </c>
      <c r="C15">
        <v>1679</v>
      </c>
      <c r="D15">
        <v>345</v>
      </c>
      <c r="E15">
        <v>396</v>
      </c>
      <c r="F15">
        <v>436</v>
      </c>
      <c r="G15">
        <f t="shared" si="0"/>
        <v>1177</v>
      </c>
      <c r="J15">
        <v>9836</v>
      </c>
      <c r="K15" t="s">
        <v>19</v>
      </c>
      <c r="L15" s="7">
        <f t="shared" si="3"/>
        <v>119</v>
      </c>
      <c r="M15" s="7">
        <f t="shared" si="4"/>
        <v>123</v>
      </c>
      <c r="N15" s="7">
        <f t="shared" si="5"/>
        <v>127</v>
      </c>
      <c r="O15">
        <f t="shared" si="6"/>
        <v>652</v>
      </c>
      <c r="P15">
        <f t="shared" si="7"/>
        <v>337</v>
      </c>
      <c r="Q15">
        <f t="shared" si="8"/>
        <v>1140</v>
      </c>
      <c r="R15">
        <f t="shared" si="2"/>
        <v>1087</v>
      </c>
      <c r="S15">
        <f t="shared" si="2"/>
        <v>1071</v>
      </c>
      <c r="T15">
        <f t="shared" si="2"/>
        <v>1085</v>
      </c>
      <c r="U15">
        <f t="shared" si="2"/>
        <v>1150</v>
      </c>
      <c r="V15">
        <f t="shared" si="2"/>
        <v>1206</v>
      </c>
      <c r="W15">
        <f t="shared" si="2"/>
        <v>1316</v>
      </c>
      <c r="X15">
        <f t="shared" si="2"/>
        <v>1412</v>
      </c>
      <c r="Y15">
        <f t="shared" si="2"/>
        <v>1701</v>
      </c>
      <c r="Z15">
        <f t="shared" si="2"/>
        <v>1466</v>
      </c>
      <c r="AA15">
        <f t="shared" si="9"/>
        <v>12634</v>
      </c>
      <c r="AB15">
        <f t="shared" si="10"/>
        <v>1263</v>
      </c>
      <c r="AC15" s="8" cm="1">
        <f t="array" ref="AC15">IFERROR(ROUND(MEDIAN(_xlfn._xlws.FILTER(_xlfn.TOCOL(_xlfn._xlws.FILTER($D$2:$F$201,$C$2:$C$201=$J15)),_xlfn.TOCOL(_xlfn._xlws.FILTER($D$2:$F$201,$C$2:$C$201=$J15))&gt;500)),0),"NA")</f>
        <v>542</v>
      </c>
      <c r="AD15">
        <f t="shared" si="11"/>
        <v>404</v>
      </c>
      <c r="AE15">
        <f t="shared" si="12"/>
        <v>411</v>
      </c>
    </row>
    <row r="16" spans="1:33" x14ac:dyDescent="0.25">
      <c r="A16">
        <v>2017</v>
      </c>
      <c r="B16" t="s">
        <v>7</v>
      </c>
      <c r="C16">
        <v>1679</v>
      </c>
      <c r="D16">
        <v>433</v>
      </c>
      <c r="E16">
        <v>374</v>
      </c>
      <c r="F16">
        <v>450</v>
      </c>
      <c r="G16">
        <f t="shared" si="0"/>
        <v>1257</v>
      </c>
      <c r="J16">
        <v>9847</v>
      </c>
      <c r="K16" t="s">
        <v>20</v>
      </c>
      <c r="L16" s="7">
        <f t="shared" si="3"/>
        <v>279</v>
      </c>
      <c r="M16" s="7">
        <f t="shared" si="4"/>
        <v>265</v>
      </c>
      <c r="N16" s="7">
        <f t="shared" si="5"/>
        <v>276</v>
      </c>
      <c r="O16">
        <f t="shared" si="6"/>
        <v>435</v>
      </c>
      <c r="P16">
        <f t="shared" si="7"/>
        <v>200</v>
      </c>
      <c r="Q16">
        <f t="shared" si="8"/>
        <v>794</v>
      </c>
      <c r="R16">
        <f t="shared" si="2"/>
        <v>641</v>
      </c>
      <c r="S16">
        <f t="shared" si="2"/>
        <v>636</v>
      </c>
      <c r="T16">
        <f t="shared" si="2"/>
        <v>661</v>
      </c>
      <c r="U16">
        <f t="shared" si="2"/>
        <v>722</v>
      </c>
      <c r="V16">
        <f t="shared" si="2"/>
        <v>873</v>
      </c>
      <c r="W16">
        <f t="shared" si="2"/>
        <v>1026</v>
      </c>
      <c r="X16">
        <f t="shared" si="2"/>
        <v>1148</v>
      </c>
      <c r="Y16">
        <f t="shared" si="2"/>
        <v>1223</v>
      </c>
      <c r="Z16">
        <f t="shared" si="2"/>
        <v>1169</v>
      </c>
      <c r="AA16">
        <f t="shared" si="9"/>
        <v>8893</v>
      </c>
      <c r="AB16">
        <f t="shared" si="10"/>
        <v>889</v>
      </c>
      <c r="AC16" s="8" t="str" cm="1">
        <f t="array" ref="AC16">IFERROR(ROUND(MEDIAN(_xlfn._xlws.FILTER(_xlfn.TOCOL(_xlfn._xlws.FILTER($D$2:$F$201,$C$2:$C$201=$J16)),_xlfn.TOCOL(_xlfn._xlws.FILTER($D$2:$F$201,$C$2:$C$201=$J16))&gt;500)),0),"NA")</f>
        <v>NA</v>
      </c>
      <c r="AD16">
        <f t="shared" si="11"/>
        <v>404</v>
      </c>
      <c r="AE16">
        <f t="shared" si="12"/>
        <v>411</v>
      </c>
    </row>
    <row r="17" spans="1:31" x14ac:dyDescent="0.25">
      <c r="A17">
        <v>2018</v>
      </c>
      <c r="B17" t="s">
        <v>7</v>
      </c>
      <c r="C17">
        <v>1679</v>
      </c>
      <c r="D17">
        <v>398</v>
      </c>
      <c r="E17">
        <v>423</v>
      </c>
      <c r="F17">
        <v>391</v>
      </c>
      <c r="G17">
        <f t="shared" si="0"/>
        <v>1212</v>
      </c>
      <c r="J17">
        <v>9850</v>
      </c>
      <c r="K17" t="s">
        <v>21</v>
      </c>
      <c r="L17" s="7">
        <f t="shared" si="3"/>
        <v>364</v>
      </c>
      <c r="M17" s="7">
        <f t="shared" si="4"/>
        <v>322</v>
      </c>
      <c r="N17" s="7">
        <f t="shared" si="5"/>
        <v>336</v>
      </c>
      <c r="O17">
        <f t="shared" si="6"/>
        <v>657</v>
      </c>
      <c r="P17">
        <f t="shared" si="7"/>
        <v>229</v>
      </c>
      <c r="Q17">
        <f t="shared" si="8"/>
        <v>1724</v>
      </c>
      <c r="R17">
        <f t="shared" si="2"/>
        <v>1750</v>
      </c>
      <c r="S17">
        <f t="shared" si="2"/>
        <v>1657</v>
      </c>
      <c r="T17">
        <f t="shared" si="2"/>
        <v>1624</v>
      </c>
      <c r="U17">
        <f t="shared" si="2"/>
        <v>1623</v>
      </c>
      <c r="V17">
        <f t="shared" si="2"/>
        <v>974</v>
      </c>
      <c r="W17">
        <f t="shared" si="2"/>
        <v>785</v>
      </c>
      <c r="X17">
        <f t="shared" si="2"/>
        <v>1026</v>
      </c>
      <c r="Y17">
        <f t="shared" si="2"/>
        <v>1546</v>
      </c>
      <c r="Z17">
        <f t="shared" si="2"/>
        <v>1241</v>
      </c>
      <c r="AA17">
        <f t="shared" si="9"/>
        <v>13950</v>
      </c>
      <c r="AB17">
        <f t="shared" si="10"/>
        <v>1395</v>
      </c>
      <c r="AC17" s="8" cm="1">
        <f t="array" ref="AC17">IFERROR(ROUND(MEDIAN(_xlfn._xlws.FILTER(_xlfn.TOCOL(_xlfn._xlws.FILTER($D$2:$F$201,$C$2:$C$201=$J17)),_xlfn.TOCOL(_xlfn._xlws.FILTER($D$2:$F$201,$C$2:$C$201=$J17))&gt;500)),0),"NA")</f>
        <v>566</v>
      </c>
      <c r="AD17">
        <f t="shared" si="11"/>
        <v>404</v>
      </c>
      <c r="AE17">
        <f t="shared" si="12"/>
        <v>411</v>
      </c>
    </row>
    <row r="18" spans="1:31" x14ac:dyDescent="0.25">
      <c r="A18">
        <v>2019</v>
      </c>
      <c r="B18" t="s">
        <v>7</v>
      </c>
      <c r="C18">
        <v>1679</v>
      </c>
      <c r="D18">
        <v>355</v>
      </c>
      <c r="E18">
        <v>430</v>
      </c>
      <c r="F18">
        <v>455</v>
      </c>
      <c r="G18">
        <f t="shared" si="0"/>
        <v>1240</v>
      </c>
      <c r="J18">
        <v>9856</v>
      </c>
      <c r="K18" t="s">
        <v>22</v>
      </c>
      <c r="L18" s="7">
        <f t="shared" si="3"/>
        <v>491</v>
      </c>
      <c r="M18" s="7">
        <f t="shared" si="4"/>
        <v>451</v>
      </c>
      <c r="N18" s="7">
        <f t="shared" si="5"/>
        <v>439</v>
      </c>
      <c r="O18">
        <f t="shared" si="6"/>
        <v>228</v>
      </c>
      <c r="P18">
        <f t="shared" si="7"/>
        <v>74</v>
      </c>
      <c r="Q18">
        <f t="shared" si="8"/>
        <v>537</v>
      </c>
      <c r="R18">
        <f t="shared" si="2"/>
        <v>503</v>
      </c>
      <c r="S18">
        <f t="shared" si="2"/>
        <v>443</v>
      </c>
      <c r="T18">
        <f t="shared" si="2"/>
        <v>348</v>
      </c>
      <c r="U18">
        <f t="shared" si="2"/>
        <v>445</v>
      </c>
      <c r="V18">
        <f t="shared" si="2"/>
        <v>328</v>
      </c>
      <c r="W18">
        <f t="shared" si="2"/>
        <v>325</v>
      </c>
      <c r="X18">
        <f t="shared" si="2"/>
        <v>374</v>
      </c>
      <c r="Y18">
        <f t="shared" si="2"/>
        <v>438</v>
      </c>
      <c r="Z18">
        <f t="shared" si="2"/>
        <v>402</v>
      </c>
      <c r="AA18">
        <f t="shared" si="9"/>
        <v>4143</v>
      </c>
      <c r="AB18">
        <f t="shared" si="10"/>
        <v>414</v>
      </c>
      <c r="AC18" s="8" t="str" cm="1">
        <f t="array" ref="AC18">IFERROR(ROUND(MEDIAN(_xlfn._xlws.FILTER(_xlfn.TOCOL(_xlfn._xlws.FILTER($D$2:$F$201,$C$2:$C$201=$J18)),_xlfn.TOCOL(_xlfn._xlws.FILTER($D$2:$F$201,$C$2:$C$201=$J18))&gt;500)),0),"NA")</f>
        <v>NA</v>
      </c>
      <c r="AD18">
        <f t="shared" si="11"/>
        <v>404</v>
      </c>
      <c r="AE18">
        <f t="shared" si="12"/>
        <v>411</v>
      </c>
    </row>
    <row r="19" spans="1:31" x14ac:dyDescent="0.25">
      <c r="A19">
        <v>2020</v>
      </c>
      <c r="B19" t="s">
        <v>7</v>
      </c>
      <c r="C19">
        <v>1679</v>
      </c>
      <c r="D19">
        <v>360</v>
      </c>
      <c r="E19">
        <v>352</v>
      </c>
      <c r="F19">
        <v>437</v>
      </c>
      <c r="G19">
        <f t="shared" si="0"/>
        <v>1149</v>
      </c>
      <c r="J19">
        <v>9857</v>
      </c>
      <c r="K19" t="s">
        <v>23</v>
      </c>
      <c r="L19" s="7">
        <f t="shared" si="3"/>
        <v>305</v>
      </c>
      <c r="M19" s="7">
        <f t="shared" si="4"/>
        <v>274</v>
      </c>
      <c r="N19" s="7">
        <f t="shared" si="5"/>
        <v>322</v>
      </c>
      <c r="O19">
        <f t="shared" si="6"/>
        <v>815</v>
      </c>
      <c r="P19">
        <f t="shared" si="7"/>
        <v>587</v>
      </c>
      <c r="Q19">
        <f t="shared" si="8"/>
        <v>1846</v>
      </c>
      <c r="R19">
        <f t="shared" si="8"/>
        <v>1965</v>
      </c>
      <c r="S19">
        <f t="shared" si="8"/>
        <v>2003</v>
      </c>
      <c r="T19">
        <f t="shared" si="8"/>
        <v>2111</v>
      </c>
      <c r="U19">
        <f t="shared" si="8"/>
        <v>2149</v>
      </c>
      <c r="V19">
        <f t="shared" si="8"/>
        <v>2152</v>
      </c>
      <c r="W19">
        <f t="shared" si="8"/>
        <v>2170</v>
      </c>
      <c r="X19">
        <f t="shared" si="8"/>
        <v>2194</v>
      </c>
      <c r="Y19">
        <f t="shared" si="8"/>
        <v>2225</v>
      </c>
      <c r="Z19">
        <f t="shared" si="8"/>
        <v>2305</v>
      </c>
      <c r="AA19">
        <f t="shared" si="9"/>
        <v>21120</v>
      </c>
      <c r="AB19">
        <f t="shared" si="10"/>
        <v>2112</v>
      </c>
      <c r="AC19" s="8" cm="1">
        <f t="array" ref="AC19">IFERROR(ROUND(MEDIAN(_xlfn._xlws.FILTER(_xlfn.TOCOL(_xlfn._xlws.FILTER($D$2:$F$201,$C$2:$C$201=$J19)),_xlfn.TOCOL(_xlfn._xlws.FILTER($D$2:$F$201,$C$2:$C$201=$J19))&gt;500)),0),"NA")</f>
        <v>715</v>
      </c>
      <c r="AD19">
        <f t="shared" si="11"/>
        <v>404</v>
      </c>
      <c r="AE19">
        <f t="shared" si="12"/>
        <v>411</v>
      </c>
    </row>
    <row r="20" spans="1:31" x14ac:dyDescent="0.25">
      <c r="A20">
        <v>2021</v>
      </c>
      <c r="B20" t="s">
        <v>7</v>
      </c>
      <c r="C20">
        <v>1679</v>
      </c>
      <c r="D20">
        <v>464</v>
      </c>
      <c r="E20">
        <v>493</v>
      </c>
      <c r="F20">
        <v>420</v>
      </c>
      <c r="G20">
        <f t="shared" si="0"/>
        <v>1377</v>
      </c>
      <c r="J20">
        <v>9858</v>
      </c>
      <c r="K20" t="s">
        <v>24</v>
      </c>
      <c r="L20" s="7">
        <f t="shared" si="3"/>
        <v>267</v>
      </c>
      <c r="M20" s="7">
        <f t="shared" si="4"/>
        <v>264</v>
      </c>
      <c r="N20" s="7">
        <f t="shared" si="5"/>
        <v>315</v>
      </c>
      <c r="O20">
        <f t="shared" si="6"/>
        <v>581</v>
      </c>
      <c r="P20">
        <f t="shared" si="7"/>
        <v>435</v>
      </c>
      <c r="Q20">
        <f t="shared" si="8"/>
        <v>1613</v>
      </c>
      <c r="R20">
        <f t="shared" si="8"/>
        <v>1671</v>
      </c>
      <c r="S20">
        <f t="shared" si="8"/>
        <v>1567</v>
      </c>
      <c r="T20">
        <f t="shared" si="8"/>
        <v>1652</v>
      </c>
      <c r="U20">
        <f t="shared" si="8"/>
        <v>1675</v>
      </c>
      <c r="V20">
        <f t="shared" si="8"/>
        <v>1609</v>
      </c>
      <c r="W20">
        <f t="shared" si="8"/>
        <v>1505</v>
      </c>
      <c r="X20">
        <f t="shared" si="8"/>
        <v>1506</v>
      </c>
      <c r="Y20">
        <f t="shared" si="8"/>
        <v>1608</v>
      </c>
      <c r="Z20">
        <f t="shared" si="8"/>
        <v>1521</v>
      </c>
      <c r="AA20">
        <f t="shared" si="9"/>
        <v>15927</v>
      </c>
      <c r="AB20">
        <f t="shared" si="10"/>
        <v>1592</v>
      </c>
      <c r="AC20" s="8" cm="1">
        <f t="array" ref="AC20">IFERROR(ROUND(MEDIAN(_xlfn._xlws.FILTER(_xlfn.TOCOL(_xlfn._xlws.FILTER($D$2:$F$201,$C$2:$C$201=$J20)),_xlfn.TOCOL(_xlfn._xlws.FILTER($D$2:$F$201,$C$2:$C$201=$J20))&gt;500)),0),"NA")</f>
        <v>537</v>
      </c>
      <c r="AD20">
        <f t="shared" si="11"/>
        <v>404</v>
      </c>
      <c r="AE20">
        <f t="shared" si="12"/>
        <v>411</v>
      </c>
    </row>
    <row r="21" spans="1:31" x14ac:dyDescent="0.25">
      <c r="A21">
        <v>2022</v>
      </c>
      <c r="B21" t="s">
        <v>7</v>
      </c>
      <c r="C21">
        <v>1679</v>
      </c>
      <c r="D21">
        <v>427</v>
      </c>
      <c r="E21">
        <v>378</v>
      </c>
      <c r="F21">
        <v>352</v>
      </c>
      <c r="G21">
        <f t="shared" si="0"/>
        <v>1157</v>
      </c>
      <c r="J21">
        <v>9860</v>
      </c>
      <c r="K21" t="s">
        <v>25</v>
      </c>
      <c r="L21" s="7">
        <f t="shared" si="3"/>
        <v>694</v>
      </c>
      <c r="M21" s="7">
        <f t="shared" si="4"/>
        <v>676</v>
      </c>
      <c r="N21" s="7">
        <f t="shared" si="5"/>
        <v>688</v>
      </c>
      <c r="O21">
        <f t="shared" si="6"/>
        <v>605</v>
      </c>
      <c r="P21">
        <f t="shared" si="7"/>
        <v>364</v>
      </c>
      <c r="Q21">
        <f t="shared" si="8"/>
        <v>1308</v>
      </c>
      <c r="R21">
        <f t="shared" si="8"/>
        <v>1328</v>
      </c>
      <c r="S21">
        <f t="shared" si="8"/>
        <v>1361</v>
      </c>
      <c r="T21">
        <f t="shared" si="8"/>
        <v>1387</v>
      </c>
      <c r="U21">
        <f t="shared" si="8"/>
        <v>1394</v>
      </c>
      <c r="V21">
        <f t="shared" si="8"/>
        <v>1341</v>
      </c>
      <c r="W21">
        <f t="shared" si="8"/>
        <v>1454</v>
      </c>
      <c r="X21">
        <f t="shared" si="8"/>
        <v>1409</v>
      </c>
      <c r="Y21">
        <f t="shared" si="8"/>
        <v>1521</v>
      </c>
      <c r="Z21">
        <f t="shared" si="8"/>
        <v>1671</v>
      </c>
      <c r="AA21">
        <f t="shared" si="9"/>
        <v>14174</v>
      </c>
      <c r="AB21">
        <f t="shared" si="10"/>
        <v>1417</v>
      </c>
      <c r="AC21" s="8" cm="1">
        <f t="array" ref="AC21">IFERROR(ROUND(MEDIAN(_xlfn._xlws.FILTER(_xlfn.TOCOL(_xlfn._xlws.FILTER($D$2:$F$201,$C$2:$C$201=$J21)),_xlfn.TOCOL(_xlfn._xlws.FILTER($D$2:$F$201,$C$2:$C$201=$J21))&gt;500)),0),"NA")</f>
        <v>531</v>
      </c>
      <c r="AD21">
        <f t="shared" si="11"/>
        <v>404</v>
      </c>
      <c r="AE21">
        <f t="shared" si="12"/>
        <v>411</v>
      </c>
    </row>
    <row r="22" spans="1:31" x14ac:dyDescent="0.25">
      <c r="A22">
        <v>2013</v>
      </c>
      <c r="B22" t="s">
        <v>8</v>
      </c>
      <c r="C22">
        <v>9626</v>
      </c>
      <c r="D22">
        <v>45</v>
      </c>
      <c r="E22">
        <v>57</v>
      </c>
      <c r="F22">
        <v>52</v>
      </c>
      <c r="G22">
        <f t="shared" si="0"/>
        <v>154</v>
      </c>
      <c r="J22">
        <v>9865</v>
      </c>
      <c r="K22" t="s">
        <v>26</v>
      </c>
      <c r="L22" s="7">
        <f t="shared" si="3"/>
        <v>525</v>
      </c>
      <c r="M22" s="7">
        <f t="shared" si="4"/>
        <v>510</v>
      </c>
      <c r="N22" s="7">
        <f t="shared" si="5"/>
        <v>526</v>
      </c>
      <c r="O22">
        <f t="shared" si="6"/>
        <v>582</v>
      </c>
      <c r="P22">
        <f t="shared" si="7"/>
        <v>423</v>
      </c>
      <c r="Q22">
        <f t="shared" si="8"/>
        <v>1546</v>
      </c>
      <c r="R22">
        <f t="shared" si="8"/>
        <v>1584</v>
      </c>
      <c r="S22">
        <f t="shared" si="8"/>
        <v>1562</v>
      </c>
      <c r="T22">
        <f t="shared" si="8"/>
        <v>1535</v>
      </c>
      <c r="U22">
        <f t="shared" si="8"/>
        <v>1502</v>
      </c>
      <c r="V22">
        <f t="shared" si="8"/>
        <v>1480</v>
      </c>
      <c r="W22">
        <f t="shared" si="8"/>
        <v>1616</v>
      </c>
      <c r="X22">
        <f t="shared" si="8"/>
        <v>1629</v>
      </c>
      <c r="Y22">
        <f t="shared" si="8"/>
        <v>1536</v>
      </c>
      <c r="Z22">
        <f t="shared" si="8"/>
        <v>1530</v>
      </c>
      <c r="AA22">
        <f t="shared" si="9"/>
        <v>15520</v>
      </c>
      <c r="AB22">
        <f t="shared" si="10"/>
        <v>1552</v>
      </c>
      <c r="AC22" s="8" cm="1">
        <f t="array" ref="AC22">IFERROR(ROUND(MEDIAN(_xlfn._xlws.FILTER(_xlfn.TOCOL(_xlfn._xlws.FILTER($D$2:$F$201,$C$2:$C$201=$J22)),_xlfn.TOCOL(_xlfn._xlws.FILTER($D$2:$F$201,$C$2:$C$201=$J22))&gt;500)),0),"NA")</f>
        <v>533</v>
      </c>
      <c r="AD22">
        <f t="shared" si="11"/>
        <v>404</v>
      </c>
      <c r="AE22">
        <f t="shared" si="12"/>
        <v>411</v>
      </c>
    </row>
    <row r="23" spans="1:31" x14ac:dyDescent="0.25">
      <c r="A23">
        <v>2014</v>
      </c>
      <c r="B23" t="s">
        <v>8</v>
      </c>
      <c r="C23">
        <v>9626</v>
      </c>
      <c r="D23">
        <v>40</v>
      </c>
      <c r="E23">
        <v>49</v>
      </c>
      <c r="F23">
        <v>55</v>
      </c>
      <c r="G23">
        <f t="shared" si="0"/>
        <v>144</v>
      </c>
    </row>
    <row r="24" spans="1:31" x14ac:dyDescent="0.25">
      <c r="A24">
        <v>2015</v>
      </c>
      <c r="B24" t="s">
        <v>8</v>
      </c>
      <c r="C24">
        <v>9626</v>
      </c>
      <c r="D24">
        <v>29</v>
      </c>
      <c r="E24">
        <v>36</v>
      </c>
      <c r="F24">
        <v>68</v>
      </c>
      <c r="G24">
        <f t="shared" si="0"/>
        <v>133</v>
      </c>
    </row>
    <row r="25" spans="1:31" x14ac:dyDescent="0.25">
      <c r="A25">
        <v>2016</v>
      </c>
      <c r="B25" t="s">
        <v>8</v>
      </c>
      <c r="C25">
        <v>9626</v>
      </c>
      <c r="D25">
        <v>16</v>
      </c>
      <c r="E25">
        <v>47</v>
      </c>
      <c r="F25">
        <v>56</v>
      </c>
      <c r="G25">
        <f t="shared" si="0"/>
        <v>119</v>
      </c>
    </row>
    <row r="26" spans="1:31" x14ac:dyDescent="0.25">
      <c r="A26">
        <v>2017</v>
      </c>
      <c r="B26" t="s">
        <v>8</v>
      </c>
      <c r="C26">
        <v>9626</v>
      </c>
      <c r="D26">
        <v>15</v>
      </c>
      <c r="E26">
        <v>48</v>
      </c>
      <c r="F26">
        <v>58</v>
      </c>
      <c r="G26">
        <f t="shared" si="0"/>
        <v>121</v>
      </c>
    </row>
    <row r="27" spans="1:31" x14ac:dyDescent="0.25">
      <c r="A27">
        <v>2018</v>
      </c>
      <c r="B27" t="s">
        <v>8</v>
      </c>
      <c r="C27">
        <v>9626</v>
      </c>
      <c r="D27">
        <v>23</v>
      </c>
      <c r="E27">
        <v>25</v>
      </c>
      <c r="F27">
        <v>58</v>
      </c>
      <c r="G27">
        <f t="shared" si="0"/>
        <v>106</v>
      </c>
    </row>
    <row r="28" spans="1:31" x14ac:dyDescent="0.25">
      <c r="A28">
        <v>2019</v>
      </c>
      <c r="B28" t="s">
        <v>8</v>
      </c>
      <c r="C28">
        <v>9626</v>
      </c>
      <c r="D28">
        <v>13</v>
      </c>
      <c r="E28">
        <v>23</v>
      </c>
      <c r="F28">
        <v>52</v>
      </c>
      <c r="G28">
        <f t="shared" si="0"/>
        <v>88</v>
      </c>
    </row>
    <row r="29" spans="1:31" x14ac:dyDescent="0.25">
      <c r="A29">
        <v>2020</v>
      </c>
      <c r="B29" t="s">
        <v>8</v>
      </c>
      <c r="C29">
        <v>9626</v>
      </c>
      <c r="D29">
        <v>12</v>
      </c>
      <c r="E29">
        <v>21</v>
      </c>
      <c r="F29">
        <v>34</v>
      </c>
      <c r="G29">
        <f t="shared" si="0"/>
        <v>67</v>
      </c>
    </row>
    <row r="30" spans="1:31" x14ac:dyDescent="0.25">
      <c r="A30">
        <v>2021</v>
      </c>
      <c r="B30" t="s">
        <v>8</v>
      </c>
      <c r="C30">
        <v>9626</v>
      </c>
      <c r="D30">
        <v>4</v>
      </c>
      <c r="E30">
        <v>7</v>
      </c>
      <c r="F30">
        <v>42</v>
      </c>
      <c r="G30">
        <f t="shared" si="0"/>
        <v>53</v>
      </c>
    </row>
    <row r="31" spans="1:31" x14ac:dyDescent="0.25">
      <c r="A31">
        <v>2022</v>
      </c>
      <c r="B31" t="s">
        <v>8</v>
      </c>
      <c r="C31">
        <v>9626</v>
      </c>
      <c r="D31">
        <v>2</v>
      </c>
      <c r="E31">
        <v>4</v>
      </c>
      <c r="F31">
        <v>38</v>
      </c>
      <c r="G31">
        <f t="shared" si="0"/>
        <v>44</v>
      </c>
    </row>
    <row r="32" spans="1:31" x14ac:dyDescent="0.25">
      <c r="A32">
        <v>2013</v>
      </c>
      <c r="B32" t="s">
        <v>9</v>
      </c>
      <c r="C32">
        <v>9806</v>
      </c>
      <c r="D32">
        <v>160</v>
      </c>
      <c r="E32">
        <v>176</v>
      </c>
      <c r="F32">
        <v>189</v>
      </c>
      <c r="G32">
        <f t="shared" si="0"/>
        <v>525</v>
      </c>
    </row>
    <row r="33" spans="1:7" x14ac:dyDescent="0.25">
      <c r="A33">
        <v>2014</v>
      </c>
      <c r="B33" t="s">
        <v>9</v>
      </c>
      <c r="C33">
        <v>9806</v>
      </c>
      <c r="D33">
        <v>151</v>
      </c>
      <c r="E33">
        <v>137</v>
      </c>
      <c r="F33">
        <v>173</v>
      </c>
      <c r="G33">
        <f t="shared" si="0"/>
        <v>461</v>
      </c>
    </row>
    <row r="34" spans="1:7" x14ac:dyDescent="0.25">
      <c r="A34">
        <v>2015</v>
      </c>
      <c r="B34" t="s">
        <v>9</v>
      </c>
      <c r="C34">
        <v>9806</v>
      </c>
      <c r="D34">
        <v>137</v>
      </c>
      <c r="E34">
        <v>115</v>
      </c>
      <c r="F34">
        <v>106</v>
      </c>
      <c r="G34">
        <f t="shared" si="0"/>
        <v>358</v>
      </c>
    </row>
    <row r="35" spans="1:7" x14ac:dyDescent="0.25">
      <c r="A35">
        <v>2016</v>
      </c>
      <c r="B35" t="s">
        <v>9</v>
      </c>
      <c r="C35">
        <v>9806</v>
      </c>
      <c r="D35">
        <v>155</v>
      </c>
      <c r="E35">
        <v>93</v>
      </c>
      <c r="F35">
        <v>137</v>
      </c>
      <c r="G35">
        <f t="shared" si="0"/>
        <v>385</v>
      </c>
    </row>
    <row r="36" spans="1:7" x14ac:dyDescent="0.25">
      <c r="A36">
        <v>2017</v>
      </c>
      <c r="B36" t="s">
        <v>9</v>
      </c>
      <c r="C36">
        <v>9806</v>
      </c>
      <c r="D36">
        <v>115</v>
      </c>
      <c r="E36">
        <v>123</v>
      </c>
      <c r="F36">
        <v>106</v>
      </c>
      <c r="G36">
        <f t="shared" si="0"/>
        <v>344</v>
      </c>
    </row>
    <row r="37" spans="1:7" x14ac:dyDescent="0.25">
      <c r="A37">
        <v>2018</v>
      </c>
      <c r="B37" t="s">
        <v>9</v>
      </c>
      <c r="C37">
        <v>9806</v>
      </c>
      <c r="D37">
        <v>150</v>
      </c>
      <c r="E37">
        <v>83</v>
      </c>
      <c r="F37">
        <v>120</v>
      </c>
      <c r="G37">
        <f t="shared" si="0"/>
        <v>353</v>
      </c>
    </row>
    <row r="38" spans="1:7" x14ac:dyDescent="0.25">
      <c r="A38">
        <v>2019</v>
      </c>
      <c r="B38" t="s">
        <v>9</v>
      </c>
      <c r="C38">
        <v>9806</v>
      </c>
      <c r="D38">
        <v>146</v>
      </c>
      <c r="E38">
        <v>146</v>
      </c>
      <c r="F38">
        <v>127</v>
      </c>
      <c r="G38">
        <f t="shared" si="0"/>
        <v>419</v>
      </c>
    </row>
    <row r="39" spans="1:7" x14ac:dyDescent="0.25">
      <c r="A39">
        <v>2020</v>
      </c>
      <c r="B39" t="s">
        <v>9</v>
      </c>
      <c r="C39">
        <v>9806</v>
      </c>
      <c r="D39">
        <v>137</v>
      </c>
      <c r="E39">
        <v>143</v>
      </c>
      <c r="F39">
        <v>142</v>
      </c>
      <c r="G39">
        <f t="shared" si="0"/>
        <v>422</v>
      </c>
    </row>
    <row r="40" spans="1:7" x14ac:dyDescent="0.25">
      <c r="A40">
        <v>2021</v>
      </c>
      <c r="B40" t="s">
        <v>9</v>
      </c>
      <c r="C40">
        <v>9806</v>
      </c>
      <c r="D40">
        <v>164</v>
      </c>
      <c r="E40">
        <v>136</v>
      </c>
      <c r="F40">
        <v>139</v>
      </c>
      <c r="G40">
        <f t="shared" si="0"/>
        <v>439</v>
      </c>
    </row>
    <row r="41" spans="1:7" x14ac:dyDescent="0.25">
      <c r="A41">
        <v>2022</v>
      </c>
      <c r="B41" t="s">
        <v>9</v>
      </c>
      <c r="C41">
        <v>9806</v>
      </c>
      <c r="D41">
        <v>170</v>
      </c>
      <c r="E41">
        <v>148</v>
      </c>
      <c r="F41">
        <v>127</v>
      </c>
      <c r="G41">
        <f t="shared" si="0"/>
        <v>445</v>
      </c>
    </row>
    <row r="42" spans="1:7" x14ac:dyDescent="0.25">
      <c r="A42">
        <v>2013</v>
      </c>
      <c r="B42" t="s">
        <v>10</v>
      </c>
      <c r="C42">
        <v>9813</v>
      </c>
      <c r="D42">
        <v>426</v>
      </c>
      <c r="E42">
        <v>483</v>
      </c>
      <c r="F42">
        <v>567</v>
      </c>
      <c r="G42">
        <f t="shared" si="0"/>
        <v>1476</v>
      </c>
    </row>
    <row r="43" spans="1:7" x14ac:dyDescent="0.25">
      <c r="A43">
        <v>2014</v>
      </c>
      <c r="B43" t="s">
        <v>10</v>
      </c>
      <c r="C43">
        <v>9813</v>
      </c>
      <c r="D43">
        <v>430</v>
      </c>
      <c r="E43">
        <v>404</v>
      </c>
      <c r="F43">
        <v>572</v>
      </c>
      <c r="G43">
        <f t="shared" si="0"/>
        <v>1406</v>
      </c>
    </row>
    <row r="44" spans="1:7" x14ac:dyDescent="0.25">
      <c r="A44">
        <v>2015</v>
      </c>
      <c r="B44" t="s">
        <v>10</v>
      </c>
      <c r="C44">
        <v>9813</v>
      </c>
      <c r="D44">
        <v>373</v>
      </c>
      <c r="E44">
        <v>403</v>
      </c>
      <c r="F44">
        <v>532</v>
      </c>
      <c r="G44">
        <f t="shared" si="0"/>
        <v>1308</v>
      </c>
    </row>
    <row r="45" spans="1:7" x14ac:dyDescent="0.25">
      <c r="A45">
        <v>2016</v>
      </c>
      <c r="B45" t="s">
        <v>10</v>
      </c>
      <c r="C45">
        <v>9813</v>
      </c>
      <c r="D45">
        <v>431</v>
      </c>
      <c r="E45">
        <v>384</v>
      </c>
      <c r="F45">
        <v>567</v>
      </c>
      <c r="G45">
        <f t="shared" si="0"/>
        <v>1382</v>
      </c>
    </row>
    <row r="46" spans="1:7" x14ac:dyDescent="0.25">
      <c r="A46">
        <v>2017</v>
      </c>
      <c r="B46" t="s">
        <v>10</v>
      </c>
      <c r="C46">
        <v>9813</v>
      </c>
      <c r="D46">
        <v>395</v>
      </c>
      <c r="E46">
        <v>378</v>
      </c>
      <c r="F46">
        <v>531</v>
      </c>
      <c r="G46">
        <f t="shared" si="0"/>
        <v>1304</v>
      </c>
    </row>
    <row r="47" spans="1:7" x14ac:dyDescent="0.25">
      <c r="A47">
        <v>2018</v>
      </c>
      <c r="B47" t="s">
        <v>10</v>
      </c>
      <c r="C47">
        <v>9813</v>
      </c>
      <c r="D47">
        <v>395</v>
      </c>
      <c r="E47">
        <v>402</v>
      </c>
      <c r="F47">
        <v>527</v>
      </c>
      <c r="G47">
        <f t="shared" si="0"/>
        <v>1324</v>
      </c>
    </row>
    <row r="48" spans="1:7" x14ac:dyDescent="0.25">
      <c r="A48">
        <v>2019</v>
      </c>
      <c r="B48" t="s">
        <v>10</v>
      </c>
      <c r="C48">
        <v>9813</v>
      </c>
      <c r="D48">
        <v>383</v>
      </c>
      <c r="E48">
        <v>397</v>
      </c>
      <c r="F48">
        <v>441</v>
      </c>
      <c r="G48">
        <f t="shared" si="0"/>
        <v>1221</v>
      </c>
    </row>
    <row r="49" spans="1:7" x14ac:dyDescent="0.25">
      <c r="A49">
        <v>2020</v>
      </c>
      <c r="B49" t="s">
        <v>10</v>
      </c>
      <c r="C49">
        <v>9813</v>
      </c>
      <c r="D49">
        <v>378</v>
      </c>
      <c r="E49">
        <v>361</v>
      </c>
      <c r="F49">
        <v>438</v>
      </c>
      <c r="G49">
        <f t="shared" si="0"/>
        <v>1177</v>
      </c>
    </row>
    <row r="50" spans="1:7" x14ac:dyDescent="0.25">
      <c r="A50">
        <v>2021</v>
      </c>
      <c r="B50" t="s">
        <v>10</v>
      </c>
      <c r="C50">
        <v>9813</v>
      </c>
      <c r="D50">
        <v>475</v>
      </c>
      <c r="E50">
        <v>424</v>
      </c>
      <c r="F50">
        <v>450</v>
      </c>
      <c r="G50">
        <f t="shared" si="0"/>
        <v>1349</v>
      </c>
    </row>
    <row r="51" spans="1:7" x14ac:dyDescent="0.25">
      <c r="A51">
        <v>2022</v>
      </c>
      <c r="B51" t="s">
        <v>10</v>
      </c>
      <c r="C51">
        <v>9813</v>
      </c>
      <c r="D51">
        <v>424</v>
      </c>
      <c r="E51">
        <v>365</v>
      </c>
      <c r="F51">
        <v>424</v>
      </c>
      <c r="G51">
        <f t="shared" si="0"/>
        <v>1213</v>
      </c>
    </row>
    <row r="52" spans="1:7" x14ac:dyDescent="0.25">
      <c r="A52">
        <v>2013</v>
      </c>
      <c r="B52" t="s">
        <v>11</v>
      </c>
      <c r="C52">
        <v>9815</v>
      </c>
      <c r="D52">
        <v>620</v>
      </c>
      <c r="E52">
        <v>584</v>
      </c>
      <c r="F52">
        <v>585</v>
      </c>
      <c r="G52">
        <f t="shared" si="0"/>
        <v>1789</v>
      </c>
    </row>
    <row r="53" spans="1:7" x14ac:dyDescent="0.25">
      <c r="A53">
        <v>2014</v>
      </c>
      <c r="B53" t="s">
        <v>11</v>
      </c>
      <c r="C53">
        <v>9815</v>
      </c>
      <c r="D53">
        <v>662</v>
      </c>
      <c r="E53">
        <v>611</v>
      </c>
      <c r="F53">
        <v>602</v>
      </c>
      <c r="G53">
        <f t="shared" si="0"/>
        <v>1875</v>
      </c>
    </row>
    <row r="54" spans="1:7" x14ac:dyDescent="0.25">
      <c r="A54">
        <v>2015</v>
      </c>
      <c r="B54" t="s">
        <v>11</v>
      </c>
      <c r="C54">
        <v>9815</v>
      </c>
      <c r="D54">
        <v>659</v>
      </c>
      <c r="E54">
        <v>643</v>
      </c>
      <c r="F54">
        <v>583</v>
      </c>
      <c r="G54">
        <f t="shared" si="0"/>
        <v>1885</v>
      </c>
    </row>
    <row r="55" spans="1:7" x14ac:dyDescent="0.25">
      <c r="A55">
        <v>2016</v>
      </c>
      <c r="B55" t="s">
        <v>11</v>
      </c>
      <c r="C55">
        <v>9815</v>
      </c>
      <c r="D55">
        <v>440</v>
      </c>
      <c r="E55">
        <v>514</v>
      </c>
      <c r="F55">
        <v>659</v>
      </c>
      <c r="G55">
        <f t="shared" si="0"/>
        <v>1613</v>
      </c>
    </row>
    <row r="56" spans="1:7" x14ac:dyDescent="0.25">
      <c r="A56">
        <v>2017</v>
      </c>
      <c r="B56" t="s">
        <v>11</v>
      </c>
      <c r="C56">
        <v>9815</v>
      </c>
      <c r="D56">
        <v>408</v>
      </c>
      <c r="E56">
        <v>388</v>
      </c>
      <c r="F56">
        <v>529</v>
      </c>
      <c r="G56">
        <f t="shared" si="0"/>
        <v>1325</v>
      </c>
    </row>
    <row r="57" spans="1:7" x14ac:dyDescent="0.25">
      <c r="A57">
        <v>2018</v>
      </c>
      <c r="B57" t="s">
        <v>11</v>
      </c>
      <c r="C57">
        <v>9815</v>
      </c>
      <c r="D57">
        <v>568</v>
      </c>
      <c r="E57">
        <v>426</v>
      </c>
      <c r="F57">
        <v>510</v>
      </c>
      <c r="G57">
        <f t="shared" si="0"/>
        <v>1504</v>
      </c>
    </row>
    <row r="58" spans="1:7" x14ac:dyDescent="0.25">
      <c r="A58">
        <v>2019</v>
      </c>
      <c r="B58" t="s">
        <v>11</v>
      </c>
      <c r="C58">
        <v>9815</v>
      </c>
      <c r="D58">
        <v>556</v>
      </c>
      <c r="E58">
        <v>615</v>
      </c>
      <c r="F58">
        <v>530</v>
      </c>
      <c r="G58">
        <f t="shared" si="0"/>
        <v>1701</v>
      </c>
    </row>
    <row r="59" spans="1:7" x14ac:dyDescent="0.25">
      <c r="A59">
        <v>2020</v>
      </c>
      <c r="B59" t="s">
        <v>11</v>
      </c>
      <c r="C59">
        <v>9815</v>
      </c>
      <c r="D59">
        <v>565</v>
      </c>
      <c r="E59">
        <v>555</v>
      </c>
      <c r="F59">
        <v>629</v>
      </c>
      <c r="G59">
        <f t="shared" si="0"/>
        <v>1749</v>
      </c>
    </row>
    <row r="60" spans="1:7" x14ac:dyDescent="0.25">
      <c r="A60">
        <v>2021</v>
      </c>
      <c r="B60" t="s">
        <v>11</v>
      </c>
      <c r="C60">
        <v>9815</v>
      </c>
      <c r="D60">
        <v>664</v>
      </c>
      <c r="E60">
        <v>623</v>
      </c>
      <c r="F60">
        <v>642</v>
      </c>
      <c r="G60">
        <f t="shared" si="0"/>
        <v>1929</v>
      </c>
    </row>
    <row r="61" spans="1:7" x14ac:dyDescent="0.25">
      <c r="A61">
        <v>2022</v>
      </c>
      <c r="B61" t="s">
        <v>11</v>
      </c>
      <c r="C61">
        <v>9815</v>
      </c>
      <c r="D61">
        <v>583</v>
      </c>
      <c r="E61">
        <v>602</v>
      </c>
      <c r="F61">
        <v>601</v>
      </c>
      <c r="G61">
        <f t="shared" si="0"/>
        <v>1786</v>
      </c>
    </row>
    <row r="62" spans="1:7" x14ac:dyDescent="0.25">
      <c r="A62">
        <v>2013</v>
      </c>
      <c r="B62" t="s">
        <v>12</v>
      </c>
      <c r="C62">
        <v>9816</v>
      </c>
      <c r="D62">
        <v>658</v>
      </c>
      <c r="E62">
        <v>631</v>
      </c>
      <c r="F62">
        <v>632</v>
      </c>
      <c r="G62">
        <f t="shared" si="0"/>
        <v>1921</v>
      </c>
    </row>
    <row r="63" spans="1:7" x14ac:dyDescent="0.25">
      <c r="A63">
        <v>2014</v>
      </c>
      <c r="B63" t="s">
        <v>12</v>
      </c>
      <c r="C63">
        <v>9816</v>
      </c>
      <c r="D63">
        <v>618</v>
      </c>
      <c r="E63">
        <v>639</v>
      </c>
      <c r="F63">
        <v>605</v>
      </c>
      <c r="G63">
        <f t="shared" si="0"/>
        <v>1862</v>
      </c>
    </row>
    <row r="64" spans="1:7" x14ac:dyDescent="0.25">
      <c r="A64">
        <v>2015</v>
      </c>
      <c r="B64" t="s">
        <v>12</v>
      </c>
      <c r="C64">
        <v>9816</v>
      </c>
      <c r="D64">
        <v>624</v>
      </c>
      <c r="E64">
        <v>610</v>
      </c>
      <c r="F64">
        <v>594</v>
      </c>
      <c r="G64">
        <f t="shared" si="0"/>
        <v>1828</v>
      </c>
    </row>
    <row r="65" spans="1:7" x14ac:dyDescent="0.25">
      <c r="A65">
        <v>2016</v>
      </c>
      <c r="B65" t="s">
        <v>12</v>
      </c>
      <c r="C65">
        <v>9816</v>
      </c>
      <c r="D65">
        <v>682</v>
      </c>
      <c r="E65">
        <v>571</v>
      </c>
      <c r="F65">
        <v>630</v>
      </c>
      <c r="G65">
        <f t="shared" si="0"/>
        <v>1883</v>
      </c>
    </row>
    <row r="66" spans="1:7" x14ac:dyDescent="0.25">
      <c r="A66">
        <v>2017</v>
      </c>
      <c r="B66" t="s">
        <v>12</v>
      </c>
      <c r="C66">
        <v>9816</v>
      </c>
      <c r="D66">
        <v>798</v>
      </c>
      <c r="E66">
        <v>665</v>
      </c>
      <c r="F66">
        <v>636</v>
      </c>
      <c r="G66">
        <f t="shared" si="0"/>
        <v>2099</v>
      </c>
    </row>
    <row r="67" spans="1:7" x14ac:dyDescent="0.25">
      <c r="A67">
        <v>2018</v>
      </c>
      <c r="B67" t="s">
        <v>12</v>
      </c>
      <c r="C67">
        <v>9816</v>
      </c>
      <c r="D67">
        <v>716</v>
      </c>
      <c r="E67">
        <v>688</v>
      </c>
      <c r="F67">
        <v>651</v>
      </c>
      <c r="G67">
        <f t="shared" ref="G67:G130" si="13">SUM(D67:F67)</f>
        <v>2055</v>
      </c>
    </row>
    <row r="68" spans="1:7" x14ac:dyDescent="0.25">
      <c r="A68">
        <v>2019</v>
      </c>
      <c r="B68" t="s">
        <v>12</v>
      </c>
      <c r="C68">
        <v>9816</v>
      </c>
      <c r="D68">
        <v>723</v>
      </c>
      <c r="E68">
        <v>724</v>
      </c>
      <c r="F68">
        <v>798</v>
      </c>
      <c r="G68">
        <f t="shared" si="13"/>
        <v>2245</v>
      </c>
    </row>
    <row r="69" spans="1:7" x14ac:dyDescent="0.25">
      <c r="A69">
        <v>2020</v>
      </c>
      <c r="B69" t="s">
        <v>12</v>
      </c>
      <c r="C69">
        <v>9816</v>
      </c>
      <c r="D69">
        <v>690</v>
      </c>
      <c r="E69">
        <v>727</v>
      </c>
      <c r="F69">
        <v>734</v>
      </c>
      <c r="G69">
        <f t="shared" si="13"/>
        <v>2151</v>
      </c>
    </row>
    <row r="70" spans="1:7" x14ac:dyDescent="0.25">
      <c r="A70">
        <v>2021</v>
      </c>
      <c r="B70" t="s">
        <v>12</v>
      </c>
      <c r="C70">
        <v>9816</v>
      </c>
      <c r="D70">
        <v>663</v>
      </c>
      <c r="E70">
        <v>679</v>
      </c>
      <c r="F70">
        <v>737</v>
      </c>
      <c r="G70">
        <f t="shared" si="13"/>
        <v>2079</v>
      </c>
    </row>
    <row r="71" spans="1:7" x14ac:dyDescent="0.25">
      <c r="A71">
        <v>2022</v>
      </c>
      <c r="B71" t="s">
        <v>12</v>
      </c>
      <c r="C71">
        <v>9816</v>
      </c>
      <c r="D71">
        <v>706</v>
      </c>
      <c r="E71">
        <v>728</v>
      </c>
      <c r="F71">
        <v>714</v>
      </c>
      <c r="G71">
        <f t="shared" si="13"/>
        <v>2148</v>
      </c>
    </row>
    <row r="72" spans="1:7" x14ac:dyDescent="0.25">
      <c r="A72">
        <v>2013</v>
      </c>
      <c r="B72" t="s">
        <v>13</v>
      </c>
      <c r="C72">
        <v>9823</v>
      </c>
      <c r="D72">
        <v>289</v>
      </c>
      <c r="E72">
        <v>280</v>
      </c>
      <c r="F72">
        <v>311</v>
      </c>
      <c r="G72">
        <f t="shared" si="13"/>
        <v>880</v>
      </c>
    </row>
    <row r="73" spans="1:7" x14ac:dyDescent="0.25">
      <c r="A73">
        <v>2014</v>
      </c>
      <c r="B73" t="s">
        <v>13</v>
      </c>
      <c r="C73">
        <v>9823</v>
      </c>
      <c r="D73">
        <v>323</v>
      </c>
      <c r="E73">
        <v>370</v>
      </c>
      <c r="F73">
        <v>395</v>
      </c>
      <c r="G73">
        <f t="shared" si="13"/>
        <v>1088</v>
      </c>
    </row>
    <row r="74" spans="1:7" x14ac:dyDescent="0.25">
      <c r="A74">
        <v>2015</v>
      </c>
      <c r="B74" t="s">
        <v>13</v>
      </c>
      <c r="C74">
        <v>9823</v>
      </c>
      <c r="D74">
        <v>271</v>
      </c>
      <c r="E74">
        <v>227</v>
      </c>
      <c r="F74">
        <v>316</v>
      </c>
      <c r="G74">
        <f t="shared" si="13"/>
        <v>814</v>
      </c>
    </row>
    <row r="75" spans="1:7" x14ac:dyDescent="0.25">
      <c r="A75">
        <v>2016</v>
      </c>
      <c r="B75" t="s">
        <v>13</v>
      </c>
      <c r="C75">
        <v>9823</v>
      </c>
      <c r="D75">
        <v>183</v>
      </c>
      <c r="E75">
        <v>210</v>
      </c>
      <c r="F75">
        <v>230</v>
      </c>
      <c r="G75">
        <f t="shared" si="13"/>
        <v>623</v>
      </c>
    </row>
    <row r="76" spans="1:7" x14ac:dyDescent="0.25">
      <c r="A76">
        <v>2017</v>
      </c>
      <c r="B76" t="s">
        <v>13</v>
      </c>
      <c r="C76">
        <v>9823</v>
      </c>
      <c r="D76">
        <v>355</v>
      </c>
      <c r="E76">
        <v>368</v>
      </c>
      <c r="F76">
        <v>491</v>
      </c>
      <c r="G76">
        <f t="shared" si="13"/>
        <v>1214</v>
      </c>
    </row>
    <row r="77" spans="1:7" x14ac:dyDescent="0.25">
      <c r="A77">
        <v>2018</v>
      </c>
      <c r="B77" t="s">
        <v>13</v>
      </c>
      <c r="C77">
        <v>9823</v>
      </c>
      <c r="D77">
        <v>387</v>
      </c>
      <c r="E77">
        <v>388</v>
      </c>
      <c r="F77">
        <v>419</v>
      </c>
      <c r="G77">
        <f t="shared" si="13"/>
        <v>1194</v>
      </c>
    </row>
    <row r="78" spans="1:7" x14ac:dyDescent="0.25">
      <c r="A78">
        <v>2019</v>
      </c>
      <c r="B78" t="s">
        <v>13</v>
      </c>
      <c r="C78">
        <v>9823</v>
      </c>
      <c r="D78">
        <v>391</v>
      </c>
      <c r="E78">
        <v>391</v>
      </c>
      <c r="F78">
        <v>409</v>
      </c>
      <c r="G78">
        <f t="shared" si="13"/>
        <v>1191</v>
      </c>
    </row>
    <row r="79" spans="1:7" x14ac:dyDescent="0.25">
      <c r="A79">
        <v>2020</v>
      </c>
      <c r="B79" t="s">
        <v>13</v>
      </c>
      <c r="C79">
        <v>9823</v>
      </c>
      <c r="D79">
        <v>543</v>
      </c>
      <c r="E79">
        <v>401</v>
      </c>
      <c r="F79">
        <v>459</v>
      </c>
      <c r="G79">
        <f t="shared" si="13"/>
        <v>1403</v>
      </c>
    </row>
    <row r="80" spans="1:7" x14ac:dyDescent="0.25">
      <c r="A80">
        <v>2021</v>
      </c>
      <c r="B80" t="s">
        <v>13</v>
      </c>
      <c r="C80">
        <v>9823</v>
      </c>
      <c r="D80">
        <v>489</v>
      </c>
      <c r="E80">
        <v>522</v>
      </c>
      <c r="F80">
        <v>566</v>
      </c>
      <c r="G80">
        <f t="shared" si="13"/>
        <v>1577</v>
      </c>
    </row>
    <row r="81" spans="1:7" x14ac:dyDescent="0.25">
      <c r="A81">
        <v>2022</v>
      </c>
      <c r="B81" t="s">
        <v>13</v>
      </c>
      <c r="C81">
        <v>9823</v>
      </c>
      <c r="D81">
        <v>558</v>
      </c>
      <c r="E81">
        <v>522</v>
      </c>
      <c r="F81">
        <v>437</v>
      </c>
      <c r="G81">
        <f t="shared" si="13"/>
        <v>1517</v>
      </c>
    </row>
    <row r="82" spans="1:7" x14ac:dyDescent="0.25">
      <c r="A82">
        <v>2013</v>
      </c>
      <c r="B82" t="s">
        <v>14</v>
      </c>
      <c r="C82">
        <v>9825</v>
      </c>
      <c r="D82">
        <v>496</v>
      </c>
      <c r="E82">
        <v>465</v>
      </c>
      <c r="F82">
        <v>528</v>
      </c>
      <c r="G82">
        <f t="shared" si="13"/>
        <v>1489</v>
      </c>
    </row>
    <row r="83" spans="1:7" x14ac:dyDescent="0.25">
      <c r="A83">
        <v>2014</v>
      </c>
      <c r="B83" t="s">
        <v>14</v>
      </c>
      <c r="C83">
        <v>9825</v>
      </c>
      <c r="D83">
        <v>422</v>
      </c>
      <c r="E83">
        <v>437</v>
      </c>
      <c r="F83">
        <v>524</v>
      </c>
      <c r="G83">
        <f t="shared" si="13"/>
        <v>1383</v>
      </c>
    </row>
    <row r="84" spans="1:7" x14ac:dyDescent="0.25">
      <c r="A84">
        <v>2015</v>
      </c>
      <c r="B84" t="s">
        <v>14</v>
      </c>
      <c r="C84">
        <v>9825</v>
      </c>
      <c r="D84">
        <v>564</v>
      </c>
      <c r="E84">
        <v>383</v>
      </c>
      <c r="F84">
        <v>455</v>
      </c>
      <c r="G84">
        <f t="shared" si="13"/>
        <v>1402</v>
      </c>
    </row>
    <row r="85" spans="1:7" x14ac:dyDescent="0.25">
      <c r="A85">
        <v>2016</v>
      </c>
      <c r="B85" t="s">
        <v>14</v>
      </c>
      <c r="C85">
        <v>9825</v>
      </c>
      <c r="D85">
        <v>197</v>
      </c>
      <c r="E85">
        <v>237</v>
      </c>
      <c r="F85">
        <v>459</v>
      </c>
      <c r="G85">
        <f t="shared" si="13"/>
        <v>893</v>
      </c>
    </row>
    <row r="86" spans="1:7" x14ac:dyDescent="0.25">
      <c r="A86">
        <v>2017</v>
      </c>
      <c r="B86" t="s">
        <v>14</v>
      </c>
      <c r="C86">
        <v>9825</v>
      </c>
      <c r="D86">
        <v>215</v>
      </c>
      <c r="E86">
        <v>193</v>
      </c>
      <c r="F86">
        <v>330</v>
      </c>
      <c r="G86">
        <f t="shared" si="13"/>
        <v>738</v>
      </c>
    </row>
    <row r="87" spans="1:7" x14ac:dyDescent="0.25">
      <c r="A87">
        <v>2018</v>
      </c>
      <c r="B87" t="s">
        <v>14</v>
      </c>
      <c r="C87">
        <v>9825</v>
      </c>
      <c r="D87">
        <v>242</v>
      </c>
      <c r="E87">
        <v>204</v>
      </c>
      <c r="F87">
        <v>254</v>
      </c>
      <c r="G87">
        <f t="shared" si="13"/>
        <v>700</v>
      </c>
    </row>
    <row r="88" spans="1:7" x14ac:dyDescent="0.25">
      <c r="A88">
        <v>2019</v>
      </c>
      <c r="B88" t="s">
        <v>14</v>
      </c>
      <c r="C88">
        <v>9825</v>
      </c>
      <c r="D88">
        <v>251</v>
      </c>
      <c r="E88">
        <v>234</v>
      </c>
      <c r="F88">
        <v>322</v>
      </c>
      <c r="G88">
        <f t="shared" si="13"/>
        <v>807</v>
      </c>
    </row>
    <row r="89" spans="1:7" x14ac:dyDescent="0.25">
      <c r="A89">
        <v>2020</v>
      </c>
      <c r="B89" t="s">
        <v>14</v>
      </c>
      <c r="C89">
        <v>9825</v>
      </c>
      <c r="D89">
        <v>290</v>
      </c>
      <c r="E89">
        <v>234</v>
      </c>
      <c r="F89">
        <v>315</v>
      </c>
      <c r="G89">
        <f t="shared" si="13"/>
        <v>839</v>
      </c>
    </row>
    <row r="90" spans="1:7" x14ac:dyDescent="0.25">
      <c r="A90">
        <v>2021</v>
      </c>
      <c r="B90" t="s">
        <v>14</v>
      </c>
      <c r="C90">
        <v>9825</v>
      </c>
      <c r="D90">
        <v>482</v>
      </c>
      <c r="E90">
        <v>431</v>
      </c>
      <c r="F90">
        <v>413</v>
      </c>
      <c r="G90">
        <f t="shared" si="13"/>
        <v>1326</v>
      </c>
    </row>
    <row r="91" spans="1:7" x14ac:dyDescent="0.25">
      <c r="A91">
        <v>2022</v>
      </c>
      <c r="B91" t="s">
        <v>14</v>
      </c>
      <c r="C91">
        <v>9825</v>
      </c>
      <c r="D91">
        <v>372</v>
      </c>
      <c r="E91">
        <v>289</v>
      </c>
      <c r="F91">
        <v>318</v>
      </c>
      <c r="G91">
        <f t="shared" si="13"/>
        <v>979</v>
      </c>
    </row>
    <row r="92" spans="1:7" x14ac:dyDescent="0.25">
      <c r="A92">
        <v>2013</v>
      </c>
      <c r="B92" t="s">
        <v>15</v>
      </c>
      <c r="C92">
        <v>9826</v>
      </c>
      <c r="D92">
        <v>523</v>
      </c>
      <c r="E92">
        <v>467</v>
      </c>
      <c r="F92">
        <v>517</v>
      </c>
      <c r="G92">
        <f t="shared" si="13"/>
        <v>1507</v>
      </c>
    </row>
    <row r="93" spans="1:7" x14ac:dyDescent="0.25">
      <c r="A93">
        <v>2014</v>
      </c>
      <c r="B93" t="s">
        <v>15</v>
      </c>
      <c r="C93">
        <v>9826</v>
      </c>
      <c r="D93">
        <v>522</v>
      </c>
      <c r="E93">
        <v>549</v>
      </c>
      <c r="F93">
        <v>529</v>
      </c>
      <c r="G93">
        <f t="shared" si="13"/>
        <v>1600</v>
      </c>
    </row>
    <row r="94" spans="1:7" x14ac:dyDescent="0.25">
      <c r="A94">
        <v>2015</v>
      </c>
      <c r="B94" t="s">
        <v>15</v>
      </c>
      <c r="C94">
        <v>9826</v>
      </c>
      <c r="D94">
        <v>565</v>
      </c>
      <c r="E94">
        <v>530</v>
      </c>
      <c r="F94">
        <v>543</v>
      </c>
      <c r="G94">
        <f t="shared" si="13"/>
        <v>1638</v>
      </c>
    </row>
    <row r="95" spans="1:7" x14ac:dyDescent="0.25">
      <c r="A95">
        <v>2016</v>
      </c>
      <c r="B95" t="s">
        <v>15</v>
      </c>
      <c r="C95">
        <v>9826</v>
      </c>
      <c r="D95">
        <v>581</v>
      </c>
      <c r="E95">
        <v>583</v>
      </c>
      <c r="F95">
        <v>546</v>
      </c>
      <c r="G95">
        <f t="shared" si="13"/>
        <v>1710</v>
      </c>
    </row>
    <row r="96" spans="1:7" x14ac:dyDescent="0.25">
      <c r="A96">
        <v>2017</v>
      </c>
      <c r="B96" t="s">
        <v>15</v>
      </c>
      <c r="C96">
        <v>9826</v>
      </c>
      <c r="D96">
        <v>607</v>
      </c>
      <c r="E96">
        <v>557</v>
      </c>
      <c r="F96">
        <v>555</v>
      </c>
      <c r="G96">
        <f t="shared" si="13"/>
        <v>1719</v>
      </c>
    </row>
    <row r="97" spans="1:8" x14ac:dyDescent="0.25">
      <c r="A97">
        <v>2018</v>
      </c>
      <c r="B97" t="s">
        <v>15</v>
      </c>
      <c r="C97">
        <v>9826</v>
      </c>
      <c r="D97">
        <v>685</v>
      </c>
      <c r="E97">
        <v>576</v>
      </c>
      <c r="F97">
        <v>535</v>
      </c>
      <c r="G97">
        <f t="shared" si="13"/>
        <v>1796</v>
      </c>
    </row>
    <row r="98" spans="1:8" x14ac:dyDescent="0.25">
      <c r="A98">
        <v>2019</v>
      </c>
      <c r="B98" t="s">
        <v>15</v>
      </c>
      <c r="C98">
        <v>9826</v>
      </c>
      <c r="D98">
        <v>674</v>
      </c>
      <c r="E98">
        <v>692</v>
      </c>
      <c r="F98">
        <v>629</v>
      </c>
      <c r="G98">
        <f t="shared" si="13"/>
        <v>1995</v>
      </c>
    </row>
    <row r="99" spans="1:8" x14ac:dyDescent="0.25">
      <c r="A99">
        <v>2020</v>
      </c>
      <c r="B99" t="s">
        <v>15</v>
      </c>
      <c r="C99">
        <v>9826</v>
      </c>
      <c r="D99">
        <v>491</v>
      </c>
      <c r="E99">
        <v>662</v>
      </c>
      <c r="F99">
        <v>680</v>
      </c>
      <c r="G99">
        <f t="shared" si="13"/>
        <v>1833</v>
      </c>
    </row>
    <row r="100" spans="1:8" x14ac:dyDescent="0.25">
      <c r="A100">
        <v>2021</v>
      </c>
      <c r="B100" t="s">
        <v>15</v>
      </c>
      <c r="C100">
        <v>9826</v>
      </c>
      <c r="D100">
        <v>507</v>
      </c>
      <c r="E100">
        <v>476</v>
      </c>
      <c r="F100">
        <v>643</v>
      </c>
      <c r="G100">
        <f t="shared" si="13"/>
        <v>1626</v>
      </c>
    </row>
    <row r="101" spans="1:8" x14ac:dyDescent="0.25">
      <c r="A101">
        <v>2022</v>
      </c>
      <c r="B101" t="s">
        <v>15</v>
      </c>
      <c r="C101">
        <v>9826</v>
      </c>
      <c r="D101">
        <v>514</v>
      </c>
      <c r="E101">
        <v>510</v>
      </c>
      <c r="F101">
        <v>491</v>
      </c>
      <c r="G101">
        <f t="shared" si="13"/>
        <v>1515</v>
      </c>
    </row>
    <row r="102" spans="1:8" x14ac:dyDescent="0.25">
      <c r="A102">
        <v>2013</v>
      </c>
      <c r="B102" t="s">
        <v>16</v>
      </c>
      <c r="C102">
        <v>9829</v>
      </c>
      <c r="D102">
        <v>487</v>
      </c>
      <c r="E102">
        <v>413</v>
      </c>
      <c r="F102">
        <v>457</v>
      </c>
      <c r="G102">
        <f t="shared" si="13"/>
        <v>1357</v>
      </c>
    </row>
    <row r="103" spans="1:8" x14ac:dyDescent="0.25">
      <c r="A103">
        <v>2014</v>
      </c>
      <c r="B103" t="s">
        <v>16</v>
      </c>
      <c r="C103">
        <v>9829</v>
      </c>
      <c r="D103">
        <v>537</v>
      </c>
      <c r="E103">
        <v>502</v>
      </c>
      <c r="F103">
        <v>416</v>
      </c>
      <c r="G103">
        <f t="shared" si="13"/>
        <v>1455</v>
      </c>
    </row>
    <row r="104" spans="1:8" x14ac:dyDescent="0.25">
      <c r="A104">
        <v>2015</v>
      </c>
      <c r="B104" t="s">
        <v>16</v>
      </c>
      <c r="C104">
        <v>9829</v>
      </c>
      <c r="D104">
        <v>469</v>
      </c>
      <c r="E104">
        <v>491</v>
      </c>
      <c r="F104">
        <v>499</v>
      </c>
      <c r="G104">
        <f t="shared" si="13"/>
        <v>1459</v>
      </c>
    </row>
    <row r="105" spans="1:8" x14ac:dyDescent="0.25">
      <c r="A105">
        <v>2016</v>
      </c>
      <c r="B105" t="s">
        <v>16</v>
      </c>
      <c r="C105">
        <v>9829</v>
      </c>
      <c r="D105">
        <v>460</v>
      </c>
      <c r="E105">
        <v>438</v>
      </c>
      <c r="F105">
        <v>499</v>
      </c>
      <c r="G105">
        <f t="shared" si="13"/>
        <v>1397</v>
      </c>
    </row>
    <row r="106" spans="1:8" x14ac:dyDescent="0.25">
      <c r="A106">
        <v>2017</v>
      </c>
      <c r="B106" t="s">
        <v>16</v>
      </c>
      <c r="C106">
        <v>9829</v>
      </c>
      <c r="D106">
        <v>491</v>
      </c>
      <c r="E106">
        <v>439</v>
      </c>
      <c r="F106">
        <v>423</v>
      </c>
      <c r="G106">
        <f t="shared" si="13"/>
        <v>1353</v>
      </c>
    </row>
    <row r="107" spans="1:8" x14ac:dyDescent="0.25">
      <c r="A107">
        <v>2018</v>
      </c>
      <c r="B107" t="s">
        <v>16</v>
      </c>
      <c r="C107">
        <v>9829</v>
      </c>
      <c r="D107">
        <v>437</v>
      </c>
      <c r="E107">
        <v>473</v>
      </c>
      <c r="F107">
        <v>428</v>
      </c>
      <c r="G107">
        <f t="shared" si="13"/>
        <v>1338</v>
      </c>
    </row>
    <row r="108" spans="1:8" x14ac:dyDescent="0.25">
      <c r="A108">
        <v>2019</v>
      </c>
      <c r="B108" t="s">
        <v>16</v>
      </c>
      <c r="C108">
        <v>9829</v>
      </c>
      <c r="D108">
        <v>476</v>
      </c>
      <c r="E108">
        <v>447</v>
      </c>
      <c r="F108">
        <v>507</v>
      </c>
      <c r="G108">
        <f t="shared" si="13"/>
        <v>1430</v>
      </c>
    </row>
    <row r="109" spans="1:8" x14ac:dyDescent="0.25">
      <c r="A109">
        <v>2020</v>
      </c>
      <c r="B109" t="s">
        <v>16</v>
      </c>
      <c r="C109">
        <v>9829</v>
      </c>
      <c r="D109">
        <v>420</v>
      </c>
      <c r="E109">
        <v>465</v>
      </c>
      <c r="F109">
        <v>434</v>
      </c>
      <c r="G109">
        <f t="shared" si="13"/>
        <v>1319</v>
      </c>
    </row>
    <row r="110" spans="1:8" x14ac:dyDescent="0.25">
      <c r="A110">
        <v>2021</v>
      </c>
      <c r="B110" t="s">
        <v>16</v>
      </c>
      <c r="C110">
        <v>9829</v>
      </c>
      <c r="D110">
        <v>448</v>
      </c>
      <c r="E110">
        <v>404</v>
      </c>
      <c r="F110">
        <v>448</v>
      </c>
      <c r="G110">
        <f t="shared" si="13"/>
        <v>1300</v>
      </c>
    </row>
    <row r="111" spans="1:8" x14ac:dyDescent="0.25">
      <c r="A111">
        <v>2022</v>
      </c>
      <c r="B111" t="s">
        <v>16</v>
      </c>
      <c r="C111">
        <v>9829</v>
      </c>
      <c r="D111">
        <v>413</v>
      </c>
      <c r="E111">
        <v>463</v>
      </c>
      <c r="F111">
        <v>405</v>
      </c>
      <c r="G111">
        <f t="shared" si="13"/>
        <v>1281</v>
      </c>
    </row>
    <row r="112" spans="1:8" x14ac:dyDescent="0.25">
      <c r="A112">
        <v>2013</v>
      </c>
      <c r="B112" t="s">
        <v>17</v>
      </c>
      <c r="C112">
        <v>9830</v>
      </c>
      <c r="D112">
        <v>29</v>
      </c>
      <c r="E112">
        <v>29</v>
      </c>
      <c r="F112">
        <v>45</v>
      </c>
      <c r="G112">
        <f t="shared" si="13"/>
        <v>103</v>
      </c>
      <c r="H112">
        <f>MEDIAN(D112:F119)</f>
        <v>45</v>
      </c>
    </row>
    <row r="113" spans="1:7" x14ac:dyDescent="0.25">
      <c r="A113">
        <v>2014</v>
      </c>
      <c r="B113" t="s">
        <v>17</v>
      </c>
      <c r="C113">
        <v>9830</v>
      </c>
      <c r="D113">
        <v>36</v>
      </c>
      <c r="E113">
        <v>44</v>
      </c>
      <c r="F113">
        <v>44</v>
      </c>
      <c r="G113">
        <f t="shared" si="13"/>
        <v>124</v>
      </c>
    </row>
    <row r="114" spans="1:7" x14ac:dyDescent="0.25">
      <c r="A114">
        <v>2015</v>
      </c>
      <c r="B114" t="s">
        <v>17</v>
      </c>
      <c r="C114">
        <v>9830</v>
      </c>
      <c r="D114">
        <v>48</v>
      </c>
      <c r="E114">
        <v>37</v>
      </c>
      <c r="F114">
        <v>43</v>
      </c>
      <c r="G114">
        <f t="shared" si="13"/>
        <v>128</v>
      </c>
    </row>
    <row r="115" spans="1:7" x14ac:dyDescent="0.25">
      <c r="A115">
        <v>2016</v>
      </c>
      <c r="B115" t="s">
        <v>17</v>
      </c>
      <c r="C115">
        <v>9830</v>
      </c>
      <c r="D115">
        <v>41</v>
      </c>
      <c r="E115">
        <v>46</v>
      </c>
      <c r="F115">
        <v>48</v>
      </c>
      <c r="G115">
        <f t="shared" si="13"/>
        <v>135</v>
      </c>
    </row>
    <row r="116" spans="1:7" x14ac:dyDescent="0.25">
      <c r="A116">
        <v>2017</v>
      </c>
      <c r="B116" t="s">
        <v>17</v>
      </c>
      <c r="C116">
        <v>9830</v>
      </c>
      <c r="D116">
        <v>45</v>
      </c>
      <c r="E116">
        <v>50</v>
      </c>
      <c r="F116">
        <v>56</v>
      </c>
      <c r="G116">
        <f t="shared" si="13"/>
        <v>151</v>
      </c>
    </row>
    <row r="117" spans="1:7" x14ac:dyDescent="0.25">
      <c r="A117">
        <v>2018</v>
      </c>
      <c r="B117" t="s">
        <v>17</v>
      </c>
      <c r="C117">
        <v>9830</v>
      </c>
      <c r="D117">
        <v>38</v>
      </c>
      <c r="E117">
        <v>45</v>
      </c>
      <c r="F117">
        <v>57</v>
      </c>
      <c r="G117">
        <f t="shared" si="13"/>
        <v>140</v>
      </c>
    </row>
    <row r="118" spans="1:7" x14ac:dyDescent="0.25">
      <c r="A118">
        <v>2019</v>
      </c>
      <c r="B118" t="s">
        <v>17</v>
      </c>
      <c r="C118">
        <v>9830</v>
      </c>
      <c r="D118">
        <v>61</v>
      </c>
      <c r="E118">
        <v>56</v>
      </c>
      <c r="F118">
        <v>69</v>
      </c>
      <c r="G118">
        <f t="shared" si="13"/>
        <v>186</v>
      </c>
    </row>
    <row r="119" spans="1:7" x14ac:dyDescent="0.25">
      <c r="A119">
        <v>2020</v>
      </c>
      <c r="B119" t="s">
        <v>17</v>
      </c>
      <c r="C119">
        <v>9830</v>
      </c>
      <c r="D119">
        <v>34</v>
      </c>
      <c r="E119">
        <v>59</v>
      </c>
      <c r="F119">
        <v>64</v>
      </c>
      <c r="G119">
        <f t="shared" si="13"/>
        <v>157</v>
      </c>
    </row>
    <row r="120" spans="1:7" x14ac:dyDescent="0.25">
      <c r="A120">
        <v>2021</v>
      </c>
      <c r="B120" t="s">
        <v>17</v>
      </c>
      <c r="C120">
        <v>9830</v>
      </c>
      <c r="D120" t="s">
        <v>18</v>
      </c>
      <c r="E120" t="s">
        <v>18</v>
      </c>
      <c r="F120" t="s">
        <v>18</v>
      </c>
      <c r="G120">
        <f t="shared" si="13"/>
        <v>0</v>
      </c>
    </row>
    <row r="121" spans="1:7" x14ac:dyDescent="0.25">
      <c r="A121">
        <v>2022</v>
      </c>
      <c r="B121" t="s">
        <v>17</v>
      </c>
      <c r="C121">
        <v>9830</v>
      </c>
      <c r="D121" t="s">
        <v>18</v>
      </c>
      <c r="E121" t="s">
        <v>18</v>
      </c>
      <c r="F121" t="s">
        <v>18</v>
      </c>
      <c r="G121">
        <f t="shared" si="13"/>
        <v>0</v>
      </c>
    </row>
    <row r="122" spans="1:7" x14ac:dyDescent="0.25">
      <c r="A122">
        <v>2013</v>
      </c>
      <c r="B122" t="s">
        <v>19</v>
      </c>
      <c r="C122">
        <v>9836</v>
      </c>
      <c r="D122">
        <v>399</v>
      </c>
      <c r="E122">
        <v>361</v>
      </c>
      <c r="F122">
        <v>380</v>
      </c>
      <c r="G122">
        <f t="shared" si="13"/>
        <v>1140</v>
      </c>
    </row>
    <row r="123" spans="1:7" x14ac:dyDescent="0.25">
      <c r="A123">
        <v>2014</v>
      </c>
      <c r="B123" t="s">
        <v>19</v>
      </c>
      <c r="C123">
        <v>9836</v>
      </c>
      <c r="D123">
        <v>362</v>
      </c>
      <c r="E123">
        <v>371</v>
      </c>
      <c r="F123">
        <v>354</v>
      </c>
      <c r="G123">
        <f t="shared" si="13"/>
        <v>1087</v>
      </c>
    </row>
    <row r="124" spans="1:7" x14ac:dyDescent="0.25">
      <c r="A124">
        <v>2015</v>
      </c>
      <c r="B124" t="s">
        <v>19</v>
      </c>
      <c r="C124">
        <v>9836</v>
      </c>
      <c r="D124">
        <v>361</v>
      </c>
      <c r="E124">
        <v>337</v>
      </c>
      <c r="F124">
        <v>373</v>
      </c>
      <c r="G124">
        <f t="shared" si="13"/>
        <v>1071</v>
      </c>
    </row>
    <row r="125" spans="1:7" x14ac:dyDescent="0.25">
      <c r="A125">
        <v>2016</v>
      </c>
      <c r="B125" t="s">
        <v>19</v>
      </c>
      <c r="C125">
        <v>9836</v>
      </c>
      <c r="D125">
        <v>341</v>
      </c>
      <c r="E125">
        <v>367</v>
      </c>
      <c r="F125">
        <v>377</v>
      </c>
      <c r="G125">
        <f t="shared" si="13"/>
        <v>1085</v>
      </c>
    </row>
    <row r="126" spans="1:7" x14ac:dyDescent="0.25">
      <c r="A126">
        <v>2017</v>
      </c>
      <c r="B126" t="s">
        <v>19</v>
      </c>
      <c r="C126">
        <v>9836</v>
      </c>
      <c r="D126">
        <v>422</v>
      </c>
      <c r="E126">
        <v>338</v>
      </c>
      <c r="F126">
        <v>390</v>
      </c>
      <c r="G126">
        <f t="shared" si="13"/>
        <v>1150</v>
      </c>
    </row>
    <row r="127" spans="1:7" x14ac:dyDescent="0.25">
      <c r="A127">
        <v>2018</v>
      </c>
      <c r="B127" t="s">
        <v>19</v>
      </c>
      <c r="C127">
        <v>9836</v>
      </c>
      <c r="D127">
        <v>417</v>
      </c>
      <c r="E127">
        <v>391</v>
      </c>
      <c r="F127">
        <v>398</v>
      </c>
      <c r="G127">
        <f t="shared" si="13"/>
        <v>1206</v>
      </c>
    </row>
    <row r="128" spans="1:7" x14ac:dyDescent="0.25">
      <c r="A128">
        <v>2019</v>
      </c>
      <c r="B128" t="s">
        <v>19</v>
      </c>
      <c r="C128">
        <v>9836</v>
      </c>
      <c r="D128">
        <v>458</v>
      </c>
      <c r="E128">
        <v>434</v>
      </c>
      <c r="F128">
        <v>424</v>
      </c>
      <c r="G128">
        <f t="shared" si="13"/>
        <v>1316</v>
      </c>
    </row>
    <row r="129" spans="1:7" x14ac:dyDescent="0.25">
      <c r="A129">
        <v>2020</v>
      </c>
      <c r="B129" t="s">
        <v>19</v>
      </c>
      <c r="C129">
        <v>9836</v>
      </c>
      <c r="D129">
        <v>532</v>
      </c>
      <c r="E129">
        <v>449</v>
      </c>
      <c r="F129">
        <v>431</v>
      </c>
      <c r="G129">
        <f t="shared" si="13"/>
        <v>1412</v>
      </c>
    </row>
    <row r="130" spans="1:7" x14ac:dyDescent="0.25">
      <c r="A130">
        <v>2021</v>
      </c>
      <c r="B130" t="s">
        <v>19</v>
      </c>
      <c r="C130">
        <v>9836</v>
      </c>
      <c r="D130">
        <v>652</v>
      </c>
      <c r="E130">
        <v>497</v>
      </c>
      <c r="F130">
        <v>552</v>
      </c>
      <c r="G130">
        <f t="shared" si="13"/>
        <v>1701</v>
      </c>
    </row>
    <row r="131" spans="1:7" x14ac:dyDescent="0.25">
      <c r="A131">
        <v>2022</v>
      </c>
      <c r="B131" t="s">
        <v>19</v>
      </c>
      <c r="C131">
        <v>9836</v>
      </c>
      <c r="D131">
        <v>488</v>
      </c>
      <c r="E131">
        <v>520</v>
      </c>
      <c r="F131">
        <v>458</v>
      </c>
      <c r="G131">
        <f t="shared" ref="G131:G194" si="14">SUM(D131:F131)</f>
        <v>1466</v>
      </c>
    </row>
    <row r="132" spans="1:7" x14ac:dyDescent="0.25">
      <c r="A132">
        <v>2013</v>
      </c>
      <c r="B132" t="s">
        <v>20</v>
      </c>
      <c r="C132">
        <v>9847</v>
      </c>
      <c r="D132">
        <v>210</v>
      </c>
      <c r="E132">
        <v>225</v>
      </c>
      <c r="F132">
        <v>359</v>
      </c>
      <c r="G132">
        <f t="shared" si="14"/>
        <v>794</v>
      </c>
    </row>
    <row r="133" spans="1:7" x14ac:dyDescent="0.25">
      <c r="A133">
        <v>2014</v>
      </c>
      <c r="B133" t="s">
        <v>20</v>
      </c>
      <c r="C133">
        <v>9847</v>
      </c>
      <c r="D133">
        <v>219</v>
      </c>
      <c r="E133">
        <v>200</v>
      </c>
      <c r="F133">
        <v>222</v>
      </c>
      <c r="G133">
        <f t="shared" si="14"/>
        <v>641</v>
      </c>
    </row>
    <row r="134" spans="1:7" x14ac:dyDescent="0.25">
      <c r="A134">
        <v>2015</v>
      </c>
      <c r="B134" t="s">
        <v>20</v>
      </c>
      <c r="C134">
        <v>9847</v>
      </c>
      <c r="D134">
        <v>215</v>
      </c>
      <c r="E134">
        <v>209</v>
      </c>
      <c r="F134">
        <v>212</v>
      </c>
      <c r="G134">
        <f t="shared" si="14"/>
        <v>636</v>
      </c>
    </row>
    <row r="135" spans="1:7" x14ac:dyDescent="0.25">
      <c r="A135">
        <v>2016</v>
      </c>
      <c r="B135" t="s">
        <v>20</v>
      </c>
      <c r="C135">
        <v>9847</v>
      </c>
      <c r="D135">
        <v>233</v>
      </c>
      <c r="E135">
        <v>207</v>
      </c>
      <c r="F135">
        <v>221</v>
      </c>
      <c r="G135">
        <f t="shared" si="14"/>
        <v>661</v>
      </c>
    </row>
    <row r="136" spans="1:7" x14ac:dyDescent="0.25">
      <c r="A136">
        <v>2017</v>
      </c>
      <c r="B136" t="s">
        <v>20</v>
      </c>
      <c r="C136">
        <v>9847</v>
      </c>
      <c r="D136">
        <v>249</v>
      </c>
      <c r="E136">
        <v>241</v>
      </c>
      <c r="F136">
        <v>232</v>
      </c>
      <c r="G136">
        <f t="shared" si="14"/>
        <v>722</v>
      </c>
    </row>
    <row r="137" spans="1:7" x14ac:dyDescent="0.25">
      <c r="A137">
        <v>2018</v>
      </c>
      <c r="B137" t="s">
        <v>20</v>
      </c>
      <c r="C137">
        <v>9847</v>
      </c>
      <c r="D137">
        <v>386</v>
      </c>
      <c r="E137">
        <v>238</v>
      </c>
      <c r="F137">
        <v>249</v>
      </c>
      <c r="G137">
        <f t="shared" si="14"/>
        <v>873</v>
      </c>
    </row>
    <row r="138" spans="1:7" x14ac:dyDescent="0.25">
      <c r="A138">
        <v>2019</v>
      </c>
      <c r="B138" t="s">
        <v>20</v>
      </c>
      <c r="C138">
        <v>9847</v>
      </c>
      <c r="D138">
        <v>391</v>
      </c>
      <c r="E138">
        <v>381</v>
      </c>
      <c r="F138">
        <v>254</v>
      </c>
      <c r="G138">
        <f t="shared" si="14"/>
        <v>1026</v>
      </c>
    </row>
    <row r="139" spans="1:7" x14ac:dyDescent="0.25">
      <c r="A139">
        <v>2020</v>
      </c>
      <c r="B139" t="s">
        <v>20</v>
      </c>
      <c r="C139">
        <v>9847</v>
      </c>
      <c r="D139">
        <v>402</v>
      </c>
      <c r="E139">
        <v>382</v>
      </c>
      <c r="F139">
        <v>364</v>
      </c>
      <c r="G139">
        <f t="shared" si="14"/>
        <v>1148</v>
      </c>
    </row>
    <row r="140" spans="1:7" x14ac:dyDescent="0.25">
      <c r="A140">
        <v>2021</v>
      </c>
      <c r="B140" t="s">
        <v>20</v>
      </c>
      <c r="C140">
        <v>9847</v>
      </c>
      <c r="D140">
        <v>435</v>
      </c>
      <c r="E140">
        <v>384</v>
      </c>
      <c r="F140">
        <v>404</v>
      </c>
      <c r="G140">
        <f t="shared" si="14"/>
        <v>1223</v>
      </c>
    </row>
    <row r="141" spans="1:7" x14ac:dyDescent="0.25">
      <c r="A141">
        <v>2022</v>
      </c>
      <c r="B141" t="s">
        <v>20</v>
      </c>
      <c r="C141">
        <v>9847</v>
      </c>
      <c r="D141">
        <v>375</v>
      </c>
      <c r="E141">
        <v>403</v>
      </c>
      <c r="F141">
        <v>391</v>
      </c>
      <c r="G141">
        <f t="shared" si="14"/>
        <v>1169</v>
      </c>
    </row>
    <row r="142" spans="1:7" x14ac:dyDescent="0.25">
      <c r="A142">
        <v>2013</v>
      </c>
      <c r="B142" t="s">
        <v>21</v>
      </c>
      <c r="C142">
        <v>9850</v>
      </c>
      <c r="D142">
        <v>657</v>
      </c>
      <c r="E142">
        <v>566</v>
      </c>
      <c r="F142">
        <v>501</v>
      </c>
      <c r="G142">
        <f t="shared" si="14"/>
        <v>1724</v>
      </c>
    </row>
    <row r="143" spans="1:7" x14ac:dyDescent="0.25">
      <c r="A143">
        <v>2014</v>
      </c>
      <c r="B143" t="s">
        <v>21</v>
      </c>
      <c r="C143">
        <v>9850</v>
      </c>
      <c r="D143">
        <v>569</v>
      </c>
      <c r="E143">
        <v>619</v>
      </c>
      <c r="F143">
        <v>562</v>
      </c>
      <c r="G143">
        <f t="shared" si="14"/>
        <v>1750</v>
      </c>
    </row>
    <row r="144" spans="1:7" x14ac:dyDescent="0.25">
      <c r="A144">
        <v>2015</v>
      </c>
      <c r="B144" t="s">
        <v>21</v>
      </c>
      <c r="C144">
        <v>9850</v>
      </c>
      <c r="D144">
        <v>578</v>
      </c>
      <c r="E144">
        <v>489</v>
      </c>
      <c r="F144">
        <v>590</v>
      </c>
      <c r="G144">
        <f t="shared" si="14"/>
        <v>1657</v>
      </c>
    </row>
    <row r="145" spans="1:7" x14ac:dyDescent="0.25">
      <c r="A145">
        <v>2016</v>
      </c>
      <c r="B145" t="s">
        <v>21</v>
      </c>
      <c r="C145">
        <v>9850</v>
      </c>
      <c r="D145">
        <v>535</v>
      </c>
      <c r="E145">
        <v>546</v>
      </c>
      <c r="F145">
        <v>543</v>
      </c>
      <c r="G145">
        <f t="shared" si="14"/>
        <v>1624</v>
      </c>
    </row>
    <row r="146" spans="1:7" x14ac:dyDescent="0.25">
      <c r="A146">
        <v>2017</v>
      </c>
      <c r="B146" t="s">
        <v>21</v>
      </c>
      <c r="C146">
        <v>9850</v>
      </c>
      <c r="D146">
        <v>583</v>
      </c>
      <c r="E146">
        <v>506</v>
      </c>
      <c r="F146">
        <v>534</v>
      </c>
      <c r="G146">
        <f t="shared" si="14"/>
        <v>1623</v>
      </c>
    </row>
    <row r="147" spans="1:7" x14ac:dyDescent="0.25">
      <c r="A147">
        <v>2018</v>
      </c>
      <c r="B147" t="s">
        <v>21</v>
      </c>
      <c r="C147">
        <v>9850</v>
      </c>
      <c r="D147">
        <v>229</v>
      </c>
      <c r="E147">
        <v>250</v>
      </c>
      <c r="F147">
        <v>495</v>
      </c>
      <c r="G147">
        <f t="shared" si="14"/>
        <v>974</v>
      </c>
    </row>
    <row r="148" spans="1:7" x14ac:dyDescent="0.25">
      <c r="A148">
        <v>2019</v>
      </c>
      <c r="B148" t="s">
        <v>21</v>
      </c>
      <c r="C148">
        <v>9850</v>
      </c>
      <c r="D148">
        <v>241</v>
      </c>
      <c r="E148">
        <v>245</v>
      </c>
      <c r="F148">
        <v>299</v>
      </c>
      <c r="G148">
        <f t="shared" si="14"/>
        <v>785</v>
      </c>
    </row>
    <row r="149" spans="1:7" x14ac:dyDescent="0.25">
      <c r="A149">
        <v>2020</v>
      </c>
      <c r="B149" t="s">
        <v>21</v>
      </c>
      <c r="C149">
        <v>9850</v>
      </c>
      <c r="D149">
        <v>482</v>
      </c>
      <c r="E149">
        <v>251</v>
      </c>
      <c r="F149">
        <v>293</v>
      </c>
      <c r="G149">
        <f t="shared" si="14"/>
        <v>1026</v>
      </c>
    </row>
    <row r="150" spans="1:7" x14ac:dyDescent="0.25">
      <c r="A150">
        <v>2021</v>
      </c>
      <c r="B150" t="s">
        <v>21</v>
      </c>
      <c r="C150">
        <v>9850</v>
      </c>
      <c r="D150">
        <v>574</v>
      </c>
      <c r="E150">
        <v>474</v>
      </c>
      <c r="F150">
        <v>498</v>
      </c>
      <c r="G150">
        <f t="shared" si="14"/>
        <v>1546</v>
      </c>
    </row>
    <row r="151" spans="1:7" x14ac:dyDescent="0.25">
      <c r="A151">
        <v>2022</v>
      </c>
      <c r="B151" t="s">
        <v>21</v>
      </c>
      <c r="C151">
        <v>9850</v>
      </c>
      <c r="D151">
        <v>465</v>
      </c>
      <c r="E151">
        <v>486</v>
      </c>
      <c r="F151">
        <v>290</v>
      </c>
      <c r="G151">
        <f t="shared" si="14"/>
        <v>1241</v>
      </c>
    </row>
    <row r="152" spans="1:7" x14ac:dyDescent="0.25">
      <c r="A152">
        <v>2013</v>
      </c>
      <c r="B152" t="s">
        <v>22</v>
      </c>
      <c r="C152">
        <v>9856</v>
      </c>
      <c r="D152">
        <v>163</v>
      </c>
      <c r="E152">
        <v>146</v>
      </c>
      <c r="F152">
        <v>228</v>
      </c>
      <c r="G152">
        <f t="shared" si="14"/>
        <v>537</v>
      </c>
    </row>
    <row r="153" spans="1:7" x14ac:dyDescent="0.25">
      <c r="A153">
        <v>2014</v>
      </c>
      <c r="B153" t="s">
        <v>22</v>
      </c>
      <c r="C153">
        <v>9856</v>
      </c>
      <c r="D153">
        <v>131</v>
      </c>
      <c r="E153">
        <v>164</v>
      </c>
      <c r="F153">
        <v>208</v>
      </c>
      <c r="G153">
        <f t="shared" si="14"/>
        <v>503</v>
      </c>
    </row>
    <row r="154" spans="1:7" x14ac:dyDescent="0.25">
      <c r="A154">
        <v>2015</v>
      </c>
      <c r="B154" t="s">
        <v>22</v>
      </c>
      <c r="C154">
        <v>9856</v>
      </c>
      <c r="D154">
        <v>116</v>
      </c>
      <c r="E154">
        <v>126</v>
      </c>
      <c r="F154">
        <v>201</v>
      </c>
      <c r="G154">
        <f t="shared" si="14"/>
        <v>443</v>
      </c>
    </row>
    <row r="155" spans="1:7" x14ac:dyDescent="0.25">
      <c r="A155">
        <v>2016</v>
      </c>
      <c r="B155" t="s">
        <v>22</v>
      </c>
      <c r="C155">
        <v>9856</v>
      </c>
      <c r="D155">
        <v>74</v>
      </c>
      <c r="E155">
        <v>95</v>
      </c>
      <c r="F155">
        <v>179</v>
      </c>
      <c r="G155">
        <f t="shared" si="14"/>
        <v>348</v>
      </c>
    </row>
    <row r="156" spans="1:7" x14ac:dyDescent="0.25">
      <c r="A156">
        <v>2017</v>
      </c>
      <c r="B156" t="s">
        <v>22</v>
      </c>
      <c r="C156">
        <v>9856</v>
      </c>
      <c r="D156">
        <v>127</v>
      </c>
      <c r="E156">
        <v>127</v>
      </c>
      <c r="F156">
        <v>191</v>
      </c>
      <c r="G156">
        <f t="shared" si="14"/>
        <v>445</v>
      </c>
    </row>
    <row r="157" spans="1:7" x14ac:dyDescent="0.25">
      <c r="A157">
        <v>2018</v>
      </c>
      <c r="B157" t="s">
        <v>22</v>
      </c>
      <c r="C157">
        <v>9856</v>
      </c>
      <c r="D157">
        <v>81</v>
      </c>
      <c r="E157">
        <v>112</v>
      </c>
      <c r="F157">
        <v>135</v>
      </c>
      <c r="G157">
        <f t="shared" si="14"/>
        <v>328</v>
      </c>
    </row>
    <row r="158" spans="1:7" x14ac:dyDescent="0.25">
      <c r="A158">
        <v>2019</v>
      </c>
      <c r="B158" t="s">
        <v>22</v>
      </c>
      <c r="C158">
        <v>9856</v>
      </c>
      <c r="D158">
        <v>102</v>
      </c>
      <c r="E158">
        <v>77</v>
      </c>
      <c r="F158">
        <v>146</v>
      </c>
      <c r="G158">
        <f t="shared" si="14"/>
        <v>325</v>
      </c>
    </row>
    <row r="159" spans="1:7" x14ac:dyDescent="0.25">
      <c r="A159">
        <v>2020</v>
      </c>
      <c r="B159" t="s">
        <v>22</v>
      </c>
      <c r="C159">
        <v>9856</v>
      </c>
      <c r="D159">
        <v>128</v>
      </c>
      <c r="E159">
        <v>102</v>
      </c>
      <c r="F159">
        <v>144</v>
      </c>
      <c r="G159">
        <f t="shared" si="14"/>
        <v>374</v>
      </c>
    </row>
    <row r="160" spans="1:7" x14ac:dyDescent="0.25">
      <c r="A160">
        <v>2021</v>
      </c>
      <c r="B160" t="s">
        <v>22</v>
      </c>
      <c r="C160">
        <v>9856</v>
      </c>
      <c r="D160">
        <v>139</v>
      </c>
      <c r="E160">
        <v>123</v>
      </c>
      <c r="F160">
        <v>176</v>
      </c>
      <c r="G160">
        <f t="shared" si="14"/>
        <v>438</v>
      </c>
    </row>
    <row r="161" spans="1:7" x14ac:dyDescent="0.25">
      <c r="A161">
        <v>2022</v>
      </c>
      <c r="B161" t="s">
        <v>22</v>
      </c>
      <c r="C161">
        <v>9856</v>
      </c>
      <c r="D161">
        <v>109</v>
      </c>
      <c r="E161">
        <v>127</v>
      </c>
      <c r="F161">
        <v>166</v>
      </c>
      <c r="G161">
        <f t="shared" si="14"/>
        <v>402</v>
      </c>
    </row>
    <row r="162" spans="1:7" x14ac:dyDescent="0.25">
      <c r="A162">
        <v>2013</v>
      </c>
      <c r="B162" t="s">
        <v>23</v>
      </c>
      <c r="C162">
        <v>9857</v>
      </c>
      <c r="D162">
        <v>587</v>
      </c>
      <c r="E162">
        <v>611</v>
      </c>
      <c r="F162">
        <v>648</v>
      </c>
      <c r="G162">
        <f t="shared" si="14"/>
        <v>1846</v>
      </c>
    </row>
    <row r="163" spans="1:7" x14ac:dyDescent="0.25">
      <c r="A163">
        <v>2014</v>
      </c>
      <c r="B163" t="s">
        <v>23</v>
      </c>
      <c r="C163">
        <v>9857</v>
      </c>
      <c r="D163">
        <v>604</v>
      </c>
      <c r="E163">
        <v>641</v>
      </c>
      <c r="F163">
        <v>720</v>
      </c>
      <c r="G163">
        <f t="shared" si="14"/>
        <v>1965</v>
      </c>
    </row>
    <row r="164" spans="1:7" x14ac:dyDescent="0.25">
      <c r="A164">
        <v>2015</v>
      </c>
      <c r="B164" t="s">
        <v>23</v>
      </c>
      <c r="C164">
        <v>9857</v>
      </c>
      <c r="D164">
        <v>726</v>
      </c>
      <c r="E164">
        <v>626</v>
      </c>
      <c r="F164">
        <v>651</v>
      </c>
      <c r="G164">
        <f t="shared" si="14"/>
        <v>2003</v>
      </c>
    </row>
    <row r="165" spans="1:7" x14ac:dyDescent="0.25">
      <c r="A165">
        <v>2016</v>
      </c>
      <c r="B165" t="s">
        <v>23</v>
      </c>
      <c r="C165">
        <v>9857</v>
      </c>
      <c r="D165">
        <v>691</v>
      </c>
      <c r="E165">
        <v>740</v>
      </c>
      <c r="F165">
        <v>680</v>
      </c>
      <c r="G165">
        <f t="shared" si="14"/>
        <v>2111</v>
      </c>
    </row>
    <row r="166" spans="1:7" x14ac:dyDescent="0.25">
      <c r="A166">
        <v>2017</v>
      </c>
      <c r="B166" t="s">
        <v>23</v>
      </c>
      <c r="C166">
        <v>9857</v>
      </c>
      <c r="D166">
        <v>706</v>
      </c>
      <c r="E166">
        <v>680</v>
      </c>
      <c r="F166">
        <v>763</v>
      </c>
      <c r="G166">
        <f t="shared" si="14"/>
        <v>2149</v>
      </c>
    </row>
    <row r="167" spans="1:7" x14ac:dyDescent="0.25">
      <c r="A167">
        <v>2018</v>
      </c>
      <c r="B167" t="s">
        <v>23</v>
      </c>
      <c r="C167">
        <v>9857</v>
      </c>
      <c r="D167">
        <v>703</v>
      </c>
      <c r="E167">
        <v>705</v>
      </c>
      <c r="F167">
        <v>744</v>
      </c>
      <c r="G167">
        <f t="shared" si="14"/>
        <v>2152</v>
      </c>
    </row>
    <row r="168" spans="1:7" x14ac:dyDescent="0.25">
      <c r="A168">
        <v>2019</v>
      </c>
      <c r="B168" t="s">
        <v>23</v>
      </c>
      <c r="C168">
        <v>9857</v>
      </c>
      <c r="D168">
        <v>749</v>
      </c>
      <c r="E168">
        <v>677</v>
      </c>
      <c r="F168">
        <v>744</v>
      </c>
      <c r="G168">
        <f t="shared" si="14"/>
        <v>2170</v>
      </c>
    </row>
    <row r="169" spans="1:7" x14ac:dyDescent="0.25">
      <c r="A169">
        <v>2020</v>
      </c>
      <c r="B169" t="s">
        <v>23</v>
      </c>
      <c r="C169">
        <v>9857</v>
      </c>
      <c r="D169">
        <v>739</v>
      </c>
      <c r="E169">
        <v>746</v>
      </c>
      <c r="F169">
        <v>709</v>
      </c>
      <c r="G169">
        <f t="shared" si="14"/>
        <v>2194</v>
      </c>
    </row>
    <row r="170" spans="1:7" x14ac:dyDescent="0.25">
      <c r="A170">
        <v>2021</v>
      </c>
      <c r="B170" t="s">
        <v>23</v>
      </c>
      <c r="C170">
        <v>9857</v>
      </c>
      <c r="D170">
        <v>750</v>
      </c>
      <c r="E170">
        <v>728</v>
      </c>
      <c r="F170">
        <v>747</v>
      </c>
      <c r="G170">
        <f t="shared" si="14"/>
        <v>2225</v>
      </c>
    </row>
    <row r="171" spans="1:7" x14ac:dyDescent="0.25">
      <c r="A171">
        <v>2022</v>
      </c>
      <c r="B171" t="s">
        <v>23</v>
      </c>
      <c r="C171">
        <v>9857</v>
      </c>
      <c r="D171">
        <v>815</v>
      </c>
      <c r="E171">
        <v>748</v>
      </c>
      <c r="F171">
        <v>742</v>
      </c>
      <c r="G171">
        <f t="shared" si="14"/>
        <v>2305</v>
      </c>
    </row>
    <row r="172" spans="1:7" x14ac:dyDescent="0.25">
      <c r="A172">
        <v>2013</v>
      </c>
      <c r="B172" t="s">
        <v>24</v>
      </c>
      <c r="C172">
        <v>9858</v>
      </c>
      <c r="D172">
        <v>514</v>
      </c>
      <c r="E172">
        <v>577</v>
      </c>
      <c r="F172">
        <v>522</v>
      </c>
      <c r="G172">
        <f t="shared" si="14"/>
        <v>1613</v>
      </c>
    </row>
    <row r="173" spans="1:7" x14ac:dyDescent="0.25">
      <c r="A173">
        <v>2014</v>
      </c>
      <c r="B173" t="s">
        <v>24</v>
      </c>
      <c r="C173">
        <v>9858</v>
      </c>
      <c r="D173">
        <v>549</v>
      </c>
      <c r="E173">
        <v>541</v>
      </c>
      <c r="F173">
        <v>581</v>
      </c>
      <c r="G173">
        <f t="shared" si="14"/>
        <v>1671</v>
      </c>
    </row>
    <row r="174" spans="1:7" x14ac:dyDescent="0.25">
      <c r="A174">
        <v>2015</v>
      </c>
      <c r="B174" t="s">
        <v>24</v>
      </c>
      <c r="C174">
        <v>9858</v>
      </c>
      <c r="D174">
        <v>515</v>
      </c>
      <c r="E174">
        <v>523</v>
      </c>
      <c r="F174">
        <v>529</v>
      </c>
      <c r="G174">
        <f t="shared" si="14"/>
        <v>1567</v>
      </c>
    </row>
    <row r="175" spans="1:7" x14ac:dyDescent="0.25">
      <c r="A175">
        <v>2016</v>
      </c>
      <c r="B175" t="s">
        <v>24</v>
      </c>
      <c r="C175">
        <v>9858</v>
      </c>
      <c r="D175">
        <v>556</v>
      </c>
      <c r="E175">
        <v>528</v>
      </c>
      <c r="F175">
        <v>568</v>
      </c>
      <c r="G175">
        <f t="shared" si="14"/>
        <v>1652</v>
      </c>
    </row>
    <row r="176" spans="1:7" x14ac:dyDescent="0.25">
      <c r="A176">
        <v>2017</v>
      </c>
      <c r="B176" t="s">
        <v>24</v>
      </c>
      <c r="C176">
        <v>9858</v>
      </c>
      <c r="D176">
        <v>546</v>
      </c>
      <c r="E176">
        <v>580</v>
      </c>
      <c r="F176">
        <v>549</v>
      </c>
      <c r="G176">
        <f t="shared" si="14"/>
        <v>1675</v>
      </c>
    </row>
    <row r="177" spans="1:7" x14ac:dyDescent="0.25">
      <c r="A177">
        <v>2018</v>
      </c>
      <c r="B177" t="s">
        <v>24</v>
      </c>
      <c r="C177">
        <v>9858</v>
      </c>
      <c r="D177">
        <v>533</v>
      </c>
      <c r="E177">
        <v>496</v>
      </c>
      <c r="F177">
        <v>580</v>
      </c>
      <c r="G177">
        <f t="shared" si="14"/>
        <v>1609</v>
      </c>
    </row>
    <row r="178" spans="1:7" x14ac:dyDescent="0.25">
      <c r="A178">
        <v>2019</v>
      </c>
      <c r="B178" t="s">
        <v>24</v>
      </c>
      <c r="C178">
        <v>9858</v>
      </c>
      <c r="D178">
        <v>488</v>
      </c>
      <c r="E178">
        <v>514</v>
      </c>
      <c r="F178">
        <v>503</v>
      </c>
      <c r="G178">
        <f t="shared" si="14"/>
        <v>1505</v>
      </c>
    </row>
    <row r="179" spans="1:7" x14ac:dyDescent="0.25">
      <c r="A179">
        <v>2020</v>
      </c>
      <c r="B179" t="s">
        <v>24</v>
      </c>
      <c r="C179">
        <v>9858</v>
      </c>
      <c r="D179">
        <v>540</v>
      </c>
      <c r="E179">
        <v>463</v>
      </c>
      <c r="F179">
        <v>503</v>
      </c>
      <c r="G179">
        <f t="shared" si="14"/>
        <v>1506</v>
      </c>
    </row>
    <row r="180" spans="1:7" x14ac:dyDescent="0.25">
      <c r="A180">
        <v>2021</v>
      </c>
      <c r="B180" t="s">
        <v>24</v>
      </c>
      <c r="C180">
        <v>9858</v>
      </c>
      <c r="D180">
        <v>529</v>
      </c>
      <c r="E180">
        <v>571</v>
      </c>
      <c r="F180">
        <v>508</v>
      </c>
      <c r="G180">
        <f t="shared" si="14"/>
        <v>1608</v>
      </c>
    </row>
    <row r="181" spans="1:7" x14ac:dyDescent="0.25">
      <c r="A181">
        <v>2022</v>
      </c>
      <c r="B181" t="s">
        <v>24</v>
      </c>
      <c r="C181">
        <v>9858</v>
      </c>
      <c r="D181">
        <v>565</v>
      </c>
      <c r="E181">
        <v>521</v>
      </c>
      <c r="F181">
        <v>435</v>
      </c>
      <c r="G181">
        <f t="shared" si="14"/>
        <v>1521</v>
      </c>
    </row>
    <row r="182" spans="1:7" x14ac:dyDescent="0.25">
      <c r="A182">
        <v>2013</v>
      </c>
      <c r="B182" t="s">
        <v>25</v>
      </c>
      <c r="C182">
        <v>9860</v>
      </c>
      <c r="D182">
        <v>435</v>
      </c>
      <c r="E182">
        <v>364</v>
      </c>
      <c r="F182">
        <v>509</v>
      </c>
      <c r="G182">
        <f t="shared" si="14"/>
        <v>1308</v>
      </c>
    </row>
    <row r="183" spans="1:7" x14ac:dyDescent="0.25">
      <c r="A183">
        <v>2014</v>
      </c>
      <c r="B183" t="s">
        <v>25</v>
      </c>
      <c r="C183">
        <v>9860</v>
      </c>
      <c r="D183">
        <v>438</v>
      </c>
      <c r="E183">
        <v>431</v>
      </c>
      <c r="F183">
        <v>459</v>
      </c>
      <c r="G183">
        <f t="shared" si="14"/>
        <v>1328</v>
      </c>
    </row>
    <row r="184" spans="1:7" x14ac:dyDescent="0.25">
      <c r="A184">
        <v>2015</v>
      </c>
      <c r="B184" t="s">
        <v>25</v>
      </c>
      <c r="C184">
        <v>9860</v>
      </c>
      <c r="D184">
        <v>461</v>
      </c>
      <c r="E184">
        <v>406</v>
      </c>
      <c r="F184">
        <v>494</v>
      </c>
      <c r="G184">
        <f t="shared" si="14"/>
        <v>1361</v>
      </c>
    </row>
    <row r="185" spans="1:7" x14ac:dyDescent="0.25">
      <c r="A185">
        <v>2016</v>
      </c>
      <c r="B185" t="s">
        <v>25</v>
      </c>
      <c r="C185">
        <v>9860</v>
      </c>
      <c r="D185">
        <v>420</v>
      </c>
      <c r="E185">
        <v>456</v>
      </c>
      <c r="F185">
        <v>511</v>
      </c>
      <c r="G185">
        <f t="shared" si="14"/>
        <v>1387</v>
      </c>
    </row>
    <row r="186" spans="1:7" x14ac:dyDescent="0.25">
      <c r="A186">
        <v>2017</v>
      </c>
      <c r="B186" t="s">
        <v>25</v>
      </c>
      <c r="C186">
        <v>9860</v>
      </c>
      <c r="D186">
        <v>459</v>
      </c>
      <c r="E186">
        <v>418</v>
      </c>
      <c r="F186">
        <v>517</v>
      </c>
      <c r="G186">
        <f t="shared" si="14"/>
        <v>1394</v>
      </c>
    </row>
    <row r="187" spans="1:7" x14ac:dyDescent="0.25">
      <c r="A187">
        <v>2018</v>
      </c>
      <c r="B187" t="s">
        <v>25</v>
      </c>
      <c r="C187">
        <v>9860</v>
      </c>
      <c r="D187">
        <v>443</v>
      </c>
      <c r="E187">
        <v>438</v>
      </c>
      <c r="F187">
        <v>460</v>
      </c>
      <c r="G187">
        <f t="shared" si="14"/>
        <v>1341</v>
      </c>
    </row>
    <row r="188" spans="1:7" x14ac:dyDescent="0.25">
      <c r="A188">
        <v>2019</v>
      </c>
      <c r="B188" t="s">
        <v>25</v>
      </c>
      <c r="C188">
        <v>9860</v>
      </c>
      <c r="D188">
        <v>474</v>
      </c>
      <c r="E188">
        <v>449</v>
      </c>
      <c r="F188">
        <v>531</v>
      </c>
      <c r="G188">
        <f t="shared" si="14"/>
        <v>1454</v>
      </c>
    </row>
    <row r="189" spans="1:7" x14ac:dyDescent="0.25">
      <c r="A189">
        <v>2020</v>
      </c>
      <c r="B189" t="s">
        <v>25</v>
      </c>
      <c r="C189">
        <v>9860</v>
      </c>
      <c r="D189">
        <v>452</v>
      </c>
      <c r="E189">
        <v>482</v>
      </c>
      <c r="F189">
        <v>475</v>
      </c>
      <c r="G189">
        <f t="shared" si="14"/>
        <v>1409</v>
      </c>
    </row>
    <row r="190" spans="1:7" x14ac:dyDescent="0.25">
      <c r="A190">
        <v>2021</v>
      </c>
      <c r="B190" t="s">
        <v>25</v>
      </c>
      <c r="C190">
        <v>9860</v>
      </c>
      <c r="D190">
        <v>578</v>
      </c>
      <c r="E190">
        <v>459</v>
      </c>
      <c r="F190">
        <v>484</v>
      </c>
      <c r="G190">
        <f t="shared" si="14"/>
        <v>1521</v>
      </c>
    </row>
    <row r="191" spans="1:7" x14ac:dyDescent="0.25">
      <c r="A191">
        <v>2022</v>
      </c>
      <c r="B191" t="s">
        <v>25</v>
      </c>
      <c r="C191">
        <v>9860</v>
      </c>
      <c r="D191">
        <v>605</v>
      </c>
      <c r="E191">
        <v>589</v>
      </c>
      <c r="F191">
        <v>477</v>
      </c>
      <c r="G191">
        <f t="shared" si="14"/>
        <v>1671</v>
      </c>
    </row>
    <row r="192" spans="1:7" x14ac:dyDescent="0.25">
      <c r="A192">
        <v>2013</v>
      </c>
      <c r="B192" t="s">
        <v>26</v>
      </c>
      <c r="C192">
        <v>9865</v>
      </c>
      <c r="D192">
        <v>504</v>
      </c>
      <c r="E192">
        <v>530</v>
      </c>
      <c r="F192">
        <v>512</v>
      </c>
      <c r="G192">
        <f t="shared" si="14"/>
        <v>1546</v>
      </c>
    </row>
    <row r="193" spans="1:7" x14ac:dyDescent="0.25">
      <c r="A193">
        <v>2014</v>
      </c>
      <c r="B193" t="s">
        <v>26</v>
      </c>
      <c r="C193">
        <v>9865</v>
      </c>
      <c r="D193">
        <v>518</v>
      </c>
      <c r="E193">
        <v>501</v>
      </c>
      <c r="F193">
        <v>565</v>
      </c>
      <c r="G193">
        <f t="shared" si="14"/>
        <v>1584</v>
      </c>
    </row>
    <row r="194" spans="1:7" x14ac:dyDescent="0.25">
      <c r="A194">
        <v>2015</v>
      </c>
      <c r="B194" t="s">
        <v>26</v>
      </c>
      <c r="C194">
        <v>9865</v>
      </c>
      <c r="D194">
        <v>552</v>
      </c>
      <c r="E194">
        <v>495</v>
      </c>
      <c r="F194">
        <v>515</v>
      </c>
      <c r="G194">
        <f t="shared" si="14"/>
        <v>1562</v>
      </c>
    </row>
    <row r="195" spans="1:7" x14ac:dyDescent="0.25">
      <c r="A195">
        <v>2016</v>
      </c>
      <c r="B195" t="s">
        <v>26</v>
      </c>
      <c r="C195">
        <v>9865</v>
      </c>
      <c r="D195">
        <v>459</v>
      </c>
      <c r="E195">
        <v>512</v>
      </c>
      <c r="F195">
        <v>564</v>
      </c>
      <c r="G195">
        <f t="shared" ref="G195:G201" si="15">SUM(D195:F195)</f>
        <v>1535</v>
      </c>
    </row>
    <row r="196" spans="1:7" x14ac:dyDescent="0.25">
      <c r="A196">
        <v>2017</v>
      </c>
      <c r="B196" t="s">
        <v>26</v>
      </c>
      <c r="C196">
        <v>9865</v>
      </c>
      <c r="D196">
        <v>497</v>
      </c>
      <c r="E196">
        <v>423</v>
      </c>
      <c r="F196">
        <v>582</v>
      </c>
      <c r="G196">
        <f t="shared" si="15"/>
        <v>1502</v>
      </c>
    </row>
    <row r="197" spans="1:7" x14ac:dyDescent="0.25">
      <c r="A197">
        <v>2018</v>
      </c>
      <c r="B197" t="s">
        <v>26</v>
      </c>
      <c r="C197">
        <v>9865</v>
      </c>
      <c r="D197">
        <v>551</v>
      </c>
      <c r="E197">
        <v>456</v>
      </c>
      <c r="F197">
        <v>473</v>
      </c>
      <c r="G197">
        <f t="shared" si="15"/>
        <v>1480</v>
      </c>
    </row>
    <row r="198" spans="1:7" x14ac:dyDescent="0.25">
      <c r="A198">
        <v>2019</v>
      </c>
      <c r="B198" t="s">
        <v>26</v>
      </c>
      <c r="C198">
        <v>9865</v>
      </c>
      <c r="D198">
        <v>535</v>
      </c>
      <c r="E198">
        <v>528</v>
      </c>
      <c r="F198">
        <v>553</v>
      </c>
      <c r="G198">
        <f t="shared" si="15"/>
        <v>1616</v>
      </c>
    </row>
    <row r="199" spans="1:7" x14ac:dyDescent="0.25">
      <c r="A199">
        <v>2020</v>
      </c>
      <c r="B199" t="s">
        <v>26</v>
      </c>
      <c r="C199">
        <v>9865</v>
      </c>
      <c r="D199">
        <v>537</v>
      </c>
      <c r="E199">
        <v>533</v>
      </c>
      <c r="F199">
        <v>559</v>
      </c>
      <c r="G199">
        <f t="shared" si="15"/>
        <v>1629</v>
      </c>
    </row>
    <row r="200" spans="1:7" x14ac:dyDescent="0.25">
      <c r="A200">
        <v>2021</v>
      </c>
      <c r="B200" t="s">
        <v>26</v>
      </c>
      <c r="C200">
        <v>9865</v>
      </c>
      <c r="D200">
        <v>478</v>
      </c>
      <c r="E200">
        <v>487</v>
      </c>
      <c r="F200">
        <v>571</v>
      </c>
      <c r="G200">
        <f t="shared" si="15"/>
        <v>1536</v>
      </c>
    </row>
    <row r="201" spans="1:7" x14ac:dyDescent="0.25">
      <c r="A201">
        <v>2022</v>
      </c>
      <c r="B201" t="s">
        <v>26</v>
      </c>
      <c r="C201">
        <v>9865</v>
      </c>
      <c r="D201">
        <v>496</v>
      </c>
      <c r="E201">
        <v>507</v>
      </c>
      <c r="F201">
        <v>527</v>
      </c>
      <c r="G201">
        <f t="shared" si="15"/>
        <v>1530</v>
      </c>
    </row>
  </sheetData>
  <autoFilter ref="A1:F201"/>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D1" sqref="D1:E20"/>
    </sheetView>
  </sheetViews>
  <sheetFormatPr defaultRowHeight="15" x14ac:dyDescent="0.25"/>
  <sheetData>
    <row r="1" spans="1:11" x14ac:dyDescent="0.25">
      <c r="A1" t="s">
        <v>38</v>
      </c>
      <c r="B1">
        <v>1224</v>
      </c>
      <c r="C1" t="s">
        <v>39</v>
      </c>
      <c r="D1" t="s">
        <v>6</v>
      </c>
      <c r="G1" t="str">
        <f>"{"&amp;"'"&amp;A1&amp;"':"&amp;B1&amp;", "&amp;"'"&amp;C1&amp;"':'"&amp;D1&amp;"'"&amp;"}"</f>
        <v>{'id':1224, 'name':'Centennial High School'}</v>
      </c>
      <c r="K1" t="str">
        <f>"["&amp;_xlfn.TEXTJOIN(", "&amp;CHAR(10),FALSE,G1:G20)</f>
        <v>[{'id':1224, 'name':'Centennial High School'}, 
{'id':1679, 'name':'Robert Thirsk School'}, 
{'id':9626, 'name':'Louise Dean School'}, 
{'id':9806, 'name':'Queen Elizabeth High School'}, 
{'id':9813, 'name':'Forest Lawn High School'}, 
{'id':9815, 'name':'Crescent Heights High School'}, 
{'id':9816, 'name':'Western Canada High School'}, 
{'id':9823, 'name':'Central Memorial High School'}, 
{'id':9825, 'name':'James Fowler High School'}, 
{'id':9826, 'name':'Ernest Manning High School'}, 
{'id':9829, 'name':'William Aberhart High School'}, 
{'id':9830, 'name':'National Sport School'}, 
{'id':9836, 'name':'Henry Wise Wood High School'}, 
{'id':9847, 'name':'Bowness High School'}, 
{'id':9850, 'name':'Lord Beaverbrook High School'}, 
{'id':9856, 'name':'Jack James High School'}, 
{'id':9857, 'name':'Sir Winston Churchill High School'}, 
{'id':9858, 'name':'Dr. E. P. Scarlett High School'}, 
{'id':9860, 'name':'John G Diefenbaker High School'}, 
{'id':9865, 'name':'Lester B. Pearson High School'}</v>
      </c>
    </row>
    <row r="2" spans="1:11" x14ac:dyDescent="0.25">
      <c r="A2" t="s">
        <v>38</v>
      </c>
      <c r="B2">
        <v>1679</v>
      </c>
      <c r="C2" t="s">
        <v>39</v>
      </c>
      <c r="D2" t="s">
        <v>7</v>
      </c>
      <c r="G2" t="str">
        <f t="shared" ref="G2:G20" si="0">"{"&amp;"'"&amp;A2&amp;"':"&amp;B2&amp;", "&amp;"'"&amp;C2&amp;"':'"&amp;D2&amp;"'"&amp;"}"</f>
        <v>{'id':1679, 'name':'Robert Thirsk School'}</v>
      </c>
    </row>
    <row r="3" spans="1:11" x14ac:dyDescent="0.25">
      <c r="A3" t="s">
        <v>38</v>
      </c>
      <c r="B3">
        <v>9626</v>
      </c>
      <c r="C3" t="s">
        <v>39</v>
      </c>
      <c r="D3" t="s">
        <v>8</v>
      </c>
      <c r="G3" t="str">
        <f t="shared" si="0"/>
        <v>{'id':9626, 'name':'Louise Dean School'}</v>
      </c>
    </row>
    <row r="4" spans="1:11" x14ac:dyDescent="0.25">
      <c r="A4" t="s">
        <v>38</v>
      </c>
      <c r="B4">
        <v>9806</v>
      </c>
      <c r="C4" t="s">
        <v>39</v>
      </c>
      <c r="D4" t="s">
        <v>9</v>
      </c>
      <c r="G4" t="str">
        <f t="shared" si="0"/>
        <v>{'id':9806, 'name':'Queen Elizabeth High School'}</v>
      </c>
    </row>
    <row r="5" spans="1:11" x14ac:dyDescent="0.25">
      <c r="A5" t="s">
        <v>38</v>
      </c>
      <c r="B5">
        <v>9813</v>
      </c>
      <c r="C5" t="s">
        <v>39</v>
      </c>
      <c r="D5" t="s">
        <v>10</v>
      </c>
      <c r="G5" t="str">
        <f t="shared" si="0"/>
        <v>{'id':9813, 'name':'Forest Lawn High School'}</v>
      </c>
    </row>
    <row r="6" spans="1:11" x14ac:dyDescent="0.25">
      <c r="A6" t="s">
        <v>38</v>
      </c>
      <c r="B6">
        <v>9815</v>
      </c>
      <c r="C6" t="s">
        <v>39</v>
      </c>
      <c r="D6" t="s">
        <v>11</v>
      </c>
      <c r="G6" t="str">
        <f t="shared" si="0"/>
        <v>{'id':9815, 'name':'Crescent Heights High School'}</v>
      </c>
    </row>
    <row r="7" spans="1:11" x14ac:dyDescent="0.25">
      <c r="A7" t="s">
        <v>38</v>
      </c>
      <c r="B7">
        <v>9816</v>
      </c>
      <c r="C7" t="s">
        <v>39</v>
      </c>
      <c r="D7" t="s">
        <v>12</v>
      </c>
      <c r="G7" t="str">
        <f t="shared" si="0"/>
        <v>{'id':9816, 'name':'Western Canada High School'}</v>
      </c>
    </row>
    <row r="8" spans="1:11" x14ac:dyDescent="0.25">
      <c r="A8" t="s">
        <v>38</v>
      </c>
      <c r="B8">
        <v>9823</v>
      </c>
      <c r="C8" t="s">
        <v>39</v>
      </c>
      <c r="D8" t="s">
        <v>13</v>
      </c>
      <c r="G8" t="str">
        <f t="shared" si="0"/>
        <v>{'id':9823, 'name':'Central Memorial High School'}</v>
      </c>
    </row>
    <row r="9" spans="1:11" x14ac:dyDescent="0.25">
      <c r="A9" t="s">
        <v>38</v>
      </c>
      <c r="B9">
        <v>9825</v>
      </c>
      <c r="C9" t="s">
        <v>39</v>
      </c>
      <c r="D9" t="s">
        <v>14</v>
      </c>
      <c r="G9" t="str">
        <f t="shared" si="0"/>
        <v>{'id':9825, 'name':'James Fowler High School'}</v>
      </c>
    </row>
    <row r="10" spans="1:11" x14ac:dyDescent="0.25">
      <c r="A10" t="s">
        <v>38</v>
      </c>
      <c r="B10">
        <v>9826</v>
      </c>
      <c r="C10" t="s">
        <v>39</v>
      </c>
      <c r="D10" t="s">
        <v>15</v>
      </c>
      <c r="G10" t="str">
        <f t="shared" si="0"/>
        <v>{'id':9826, 'name':'Ernest Manning High School'}</v>
      </c>
    </row>
    <row r="11" spans="1:11" x14ac:dyDescent="0.25">
      <c r="A11" t="s">
        <v>38</v>
      </c>
      <c r="B11">
        <v>9829</v>
      </c>
      <c r="C11" t="s">
        <v>39</v>
      </c>
      <c r="D11" t="s">
        <v>16</v>
      </c>
      <c r="G11" t="str">
        <f t="shared" si="0"/>
        <v>{'id':9829, 'name':'William Aberhart High School'}</v>
      </c>
    </row>
    <row r="12" spans="1:11" x14ac:dyDescent="0.25">
      <c r="A12" t="s">
        <v>38</v>
      </c>
      <c r="B12">
        <v>9830</v>
      </c>
      <c r="C12" t="s">
        <v>39</v>
      </c>
      <c r="D12" t="s">
        <v>17</v>
      </c>
      <c r="G12" t="str">
        <f t="shared" si="0"/>
        <v>{'id':9830, 'name':'National Sport School'}</v>
      </c>
    </row>
    <row r="13" spans="1:11" x14ac:dyDescent="0.25">
      <c r="A13" t="s">
        <v>38</v>
      </c>
      <c r="B13">
        <v>9836</v>
      </c>
      <c r="C13" t="s">
        <v>39</v>
      </c>
      <c r="D13" t="s">
        <v>19</v>
      </c>
      <c r="G13" t="str">
        <f t="shared" si="0"/>
        <v>{'id':9836, 'name':'Henry Wise Wood High School'}</v>
      </c>
    </row>
    <row r="14" spans="1:11" x14ac:dyDescent="0.25">
      <c r="A14" t="s">
        <v>38</v>
      </c>
      <c r="B14">
        <v>9847</v>
      </c>
      <c r="C14" t="s">
        <v>39</v>
      </c>
      <c r="D14" t="s">
        <v>20</v>
      </c>
      <c r="G14" t="str">
        <f t="shared" si="0"/>
        <v>{'id':9847, 'name':'Bowness High School'}</v>
      </c>
    </row>
    <row r="15" spans="1:11" x14ac:dyDescent="0.25">
      <c r="A15" t="s">
        <v>38</v>
      </c>
      <c r="B15">
        <v>9850</v>
      </c>
      <c r="C15" t="s">
        <v>39</v>
      </c>
      <c r="D15" t="s">
        <v>21</v>
      </c>
      <c r="G15" t="str">
        <f t="shared" si="0"/>
        <v>{'id':9850, 'name':'Lord Beaverbrook High School'}</v>
      </c>
    </row>
    <row r="16" spans="1:11" x14ac:dyDescent="0.25">
      <c r="A16" t="s">
        <v>38</v>
      </c>
      <c r="B16">
        <v>9856</v>
      </c>
      <c r="C16" t="s">
        <v>39</v>
      </c>
      <c r="D16" t="s">
        <v>22</v>
      </c>
      <c r="G16" t="str">
        <f t="shared" si="0"/>
        <v>{'id':9856, 'name':'Jack James High School'}</v>
      </c>
    </row>
    <row r="17" spans="1:11" x14ac:dyDescent="0.25">
      <c r="A17" t="s">
        <v>38</v>
      </c>
      <c r="B17">
        <v>9857</v>
      </c>
      <c r="C17" t="s">
        <v>39</v>
      </c>
      <c r="D17" t="s">
        <v>23</v>
      </c>
      <c r="G17" t="str">
        <f t="shared" si="0"/>
        <v>{'id':9857, 'name':'Sir Winston Churchill High School'}</v>
      </c>
    </row>
    <row r="18" spans="1:11" x14ac:dyDescent="0.25">
      <c r="A18" t="s">
        <v>38</v>
      </c>
      <c r="B18">
        <v>9858</v>
      </c>
      <c r="C18" t="s">
        <v>39</v>
      </c>
      <c r="D18" t="s">
        <v>24</v>
      </c>
      <c r="G18" t="str">
        <f t="shared" si="0"/>
        <v>{'id':9858, 'name':'Dr. E. P. Scarlett High School'}</v>
      </c>
    </row>
    <row r="19" spans="1:11" x14ac:dyDescent="0.25">
      <c r="A19" t="s">
        <v>38</v>
      </c>
      <c r="B19">
        <v>9860</v>
      </c>
      <c r="C19" t="s">
        <v>39</v>
      </c>
      <c r="D19" t="s">
        <v>25</v>
      </c>
      <c r="G19" t="str">
        <f t="shared" si="0"/>
        <v>{'id':9860, 'name':'John G Diefenbaker High School'}</v>
      </c>
    </row>
    <row r="20" spans="1:11" x14ac:dyDescent="0.25">
      <c r="A20" t="s">
        <v>38</v>
      </c>
      <c r="B20">
        <v>9865</v>
      </c>
      <c r="C20" t="s">
        <v>39</v>
      </c>
      <c r="D20" t="s">
        <v>26</v>
      </c>
      <c r="G20" t="str">
        <f t="shared" si="0"/>
        <v>{'id':9865, 'name':'Lester B. Pearson High School'}</v>
      </c>
    </row>
    <row r="24" spans="1:11" ht="409.5" x14ac:dyDescent="0.25">
      <c r="E24" s="1" t="s">
        <v>28</v>
      </c>
      <c r="K24" s="1"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A20"/>
    </sheetView>
  </sheetViews>
  <sheetFormatPr defaultRowHeight="15" x14ac:dyDescent="0.25"/>
  <cols>
    <col min="1" max="1" width="29.42578125" customWidth="1"/>
  </cols>
  <sheetData>
    <row r="1" spans="1:1" x14ac:dyDescent="0.25">
      <c r="A1" t="s">
        <v>6</v>
      </c>
    </row>
    <row r="2" spans="1:1" x14ac:dyDescent="0.25">
      <c r="A2" t="s">
        <v>7</v>
      </c>
    </row>
    <row r="3" spans="1:1" x14ac:dyDescent="0.25">
      <c r="A3" t="s">
        <v>8</v>
      </c>
    </row>
    <row r="4" spans="1:1" x14ac:dyDescent="0.25">
      <c r="A4" t="s">
        <v>9</v>
      </c>
    </row>
    <row r="5" spans="1:1" x14ac:dyDescent="0.25">
      <c r="A5" t="s">
        <v>10</v>
      </c>
    </row>
    <row r="6" spans="1:1" x14ac:dyDescent="0.25">
      <c r="A6" t="s">
        <v>11</v>
      </c>
    </row>
    <row r="7" spans="1:1" x14ac:dyDescent="0.25">
      <c r="A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1" x14ac:dyDescent="0.25">
      <c r="A13" t="s">
        <v>19</v>
      </c>
    </row>
    <row r="14" spans="1:1" x14ac:dyDescent="0.25">
      <c r="A14" t="s">
        <v>20</v>
      </c>
    </row>
    <row r="15" spans="1:1" x14ac:dyDescent="0.25">
      <c r="A15" t="s">
        <v>21</v>
      </c>
    </row>
    <row r="16" spans="1:1" x14ac:dyDescent="0.25">
      <c r="A16" t="s">
        <v>22</v>
      </c>
    </row>
    <row r="17" spans="1:3" x14ac:dyDescent="0.25">
      <c r="A17" t="s">
        <v>23</v>
      </c>
    </row>
    <row r="18" spans="1:3" x14ac:dyDescent="0.25">
      <c r="A18" t="s">
        <v>24</v>
      </c>
    </row>
    <row r="19" spans="1:3" x14ac:dyDescent="0.25">
      <c r="A19" t="s">
        <v>25</v>
      </c>
    </row>
    <row r="20" spans="1:3" x14ac:dyDescent="0.25">
      <c r="A20" t="s">
        <v>26</v>
      </c>
    </row>
    <row r="23" spans="1:3" ht="409.5" x14ac:dyDescent="0.25">
      <c r="C23"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Assignment3Data</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Baker</dc:creator>
  <cp:lastModifiedBy>Ryan Baker</cp:lastModifiedBy>
  <dcterms:created xsi:type="dcterms:W3CDTF">2024-05-31T04:19:06Z</dcterms:created>
  <dcterms:modified xsi:type="dcterms:W3CDTF">2024-05-31T04:19:06Z</dcterms:modified>
</cp:coreProperties>
</file>