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<sst xmlns="http://schemas.openxmlformats.org/spreadsheetml/2006/main" count="77" uniqueCount="39">
  <si>
    <t>PHYS2041 - Atomic Spectroscopy Lab</t>
  </si>
  <si>
    <t>Wavelength</t>
  </si>
  <si>
    <t>Ini Level</t>
  </si>
  <si>
    <t>Fin Level</t>
  </si>
  <si>
    <t>Energy</t>
  </si>
  <si>
    <t xml:space="preserve">Low Pressure Mercury Lamp Spectral Data </t>
  </si>
  <si>
    <t>4s</t>
  </si>
  <si>
    <t>3p</t>
  </si>
  <si>
    <t>Colour</t>
  </si>
  <si>
    <t>Measured Angle (Degrees)</t>
  </si>
  <si>
    <t>3d</t>
  </si>
  <si>
    <t>Trial 1</t>
  </si>
  <si>
    <t>Trial 2</t>
  </si>
  <si>
    <t>Trial 3</t>
  </si>
  <si>
    <t>Trial 4</t>
  </si>
  <si>
    <t>Trial 5</t>
  </si>
  <si>
    <t>Ave</t>
  </si>
  <si>
    <t>W Unc</t>
  </si>
  <si>
    <t>5s</t>
  </si>
  <si>
    <t>Yellow</t>
  </si>
  <si>
    <t>3s</t>
  </si>
  <si>
    <t>4d</t>
  </si>
  <si>
    <t>Green</t>
  </si>
  <si>
    <t>6s</t>
  </si>
  <si>
    <t>Blue/Green</t>
  </si>
  <si>
    <t>5d</t>
  </si>
  <si>
    <t>Blue</t>
  </si>
  <si>
    <t>7s</t>
  </si>
  <si>
    <t>Violet</t>
  </si>
  <si>
    <t>6d</t>
  </si>
  <si>
    <t>8s</t>
  </si>
  <si>
    <t>7d</t>
  </si>
  <si>
    <t>Low Pressure Sodium Lamp Spectral Data</t>
  </si>
  <si>
    <t>8d</t>
  </si>
  <si>
    <t>9s</t>
  </si>
  <si>
    <t>4p</t>
  </si>
  <si>
    <t>Red</t>
  </si>
  <si>
    <t>5p</t>
  </si>
  <si>
    <t>6p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</si>
</sst>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Font="1"/>
    <xf borderId="0" fillId="0" fontId="2" numFmtId="2" xfId="0" applyAlignment="1" applyFont="1" applyNumberFormat="1">
      <alignment horizontal="center" vertical="center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6.13"/>
    <col customWidth="1" min="8" max="8" width="9.88"/>
    <col customWidth="1" min="9" max="9" width="7.63"/>
    <col customWidth="1" min="10" max="10" width="13.13"/>
    <col customWidth="1" min="11" max="11" width="9.88"/>
    <col customWidth="1" min="12" max="26" width="7.63"/>
  </cols>
  <sheetData>
    <row r="1" ht="14.25" customHeight="1">
      <c r="A1" s="1" t="s">
        <v>0</v>
      </c>
    </row>
    <row r="2" ht="14.25" customHeight="1">
      <c r="A2" s="2"/>
      <c r="B2" s="2"/>
      <c r="C2" s="2"/>
      <c r="D2" s="2"/>
      <c r="E2" s="2"/>
      <c r="F2" s="2"/>
      <c r="P2" s="3" t="s">
        <v>1</v>
      </c>
      <c r="Q2" s="3" t="s">
        <v>2</v>
      </c>
      <c r="R2" s="3" t="s">
        <v>3</v>
      </c>
      <c r="S2" s="3" t="s">
        <v>4</v>
      </c>
    </row>
    <row r="3" ht="14.25" customHeight="1">
      <c r="A3" s="1" t="s">
        <v>5</v>
      </c>
      <c r="P3" s="4">
        <v>1139.0</v>
      </c>
      <c r="Q3" s="4" t="s">
        <v>6</v>
      </c>
      <c r="R3" s="4" t="s">
        <v>7</v>
      </c>
    </row>
    <row r="4" ht="14.25" customHeight="1">
      <c r="A4" s="1" t="s">
        <v>8</v>
      </c>
      <c r="B4" s="1" t="s">
        <v>9</v>
      </c>
      <c r="P4" s="4">
        <v>819.0</v>
      </c>
      <c r="Q4" s="4" t="s">
        <v>10</v>
      </c>
      <c r="R4" s="4" t="s">
        <v>7</v>
      </c>
    </row>
    <row r="5" ht="14.25" customHeight="1"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3" t="s">
        <v>16</v>
      </c>
      <c r="H5" s="5" t="s">
        <v>1</v>
      </c>
      <c r="I5" s="5" t="s">
        <v>17</v>
      </c>
      <c r="P5" s="6">
        <v>586.1449007081727</v>
      </c>
      <c r="Q5" s="4" t="s">
        <v>18</v>
      </c>
      <c r="R5" s="4" t="s">
        <v>7</v>
      </c>
    </row>
    <row r="6" ht="14.25" customHeight="1">
      <c r="A6" s="1" t="s">
        <v>19</v>
      </c>
      <c r="B6" s="7">
        <v>300.2</v>
      </c>
      <c r="C6" s="7">
        <v>300.17</v>
      </c>
      <c r="D6" s="7">
        <v>300.17</v>
      </c>
      <c r="E6" s="7">
        <v>300.17</v>
      </c>
      <c r="F6" s="7">
        <v>300.17</v>
      </c>
      <c r="G6" s="8">
        <f t="shared" ref="G6:G12" si="1">AVERAGE(B6:F6)</f>
        <v>300.176</v>
      </c>
      <c r="H6" s="6">
        <f t="shared" ref="H6:H12" si="2">(G6 - 325)/-0.043</f>
        <v>577.3023256</v>
      </c>
      <c r="I6" s="6">
        <f t="shared" ref="I6:I12" si="3">H6*SQRT(((SQRT(2.19^2 + 0.23^2))/(G6 - 324))^2 + (0.0035 / -0.0431)^2)</f>
        <v>71.02869218</v>
      </c>
      <c r="P6" s="6">
        <v>572.1538155712462</v>
      </c>
      <c r="Q6" s="4" t="s">
        <v>7</v>
      </c>
      <c r="R6" s="4" t="s">
        <v>20</v>
      </c>
    </row>
    <row r="7" ht="14.25" customHeight="1">
      <c r="A7" s="1" t="s">
        <v>19</v>
      </c>
      <c r="B7" s="7">
        <v>300.21</v>
      </c>
      <c r="C7" s="7">
        <v>300.18</v>
      </c>
      <c r="D7" s="7">
        <v>300.18</v>
      </c>
      <c r="E7" s="7">
        <v>300.18</v>
      </c>
      <c r="F7" s="7">
        <v>300.18</v>
      </c>
      <c r="G7" s="8">
        <f t="shared" si="1"/>
        <v>300.186</v>
      </c>
      <c r="H7" s="6">
        <f t="shared" si="2"/>
        <v>577.0697674</v>
      </c>
      <c r="I7" s="6">
        <f t="shared" si="3"/>
        <v>71.0169071</v>
      </c>
      <c r="P7" s="6">
        <v>560.8828608791753</v>
      </c>
      <c r="Q7" s="4" t="s">
        <v>21</v>
      </c>
      <c r="R7" s="4" t="s">
        <v>7</v>
      </c>
    </row>
    <row r="8" ht="14.25" customHeight="1">
      <c r="A8" s="1" t="s">
        <v>22</v>
      </c>
      <c r="B8" s="7">
        <v>300.9</v>
      </c>
      <c r="C8" s="7">
        <v>300.9</v>
      </c>
      <c r="D8" s="7">
        <v>300.91</v>
      </c>
      <c r="E8" s="7">
        <v>300.92</v>
      </c>
      <c r="F8" s="7">
        <v>300.91</v>
      </c>
      <c r="G8" s="8">
        <f t="shared" si="1"/>
        <v>300.908</v>
      </c>
      <c r="H8" s="6">
        <f t="shared" si="2"/>
        <v>560.2790698</v>
      </c>
      <c r="I8" s="6">
        <f t="shared" si="3"/>
        <v>70.17582806</v>
      </c>
      <c r="P8" s="6">
        <v>527.5844030649387</v>
      </c>
      <c r="Q8" s="4" t="s">
        <v>23</v>
      </c>
      <c r="R8" s="4" t="s">
        <v>7</v>
      </c>
    </row>
    <row r="9" ht="14.25" customHeight="1">
      <c r="A9" s="1" t="s">
        <v>24</v>
      </c>
      <c r="B9" s="7">
        <v>302.6</v>
      </c>
      <c r="C9" s="7">
        <v>302.61</v>
      </c>
      <c r="D9" s="7">
        <v>302.57</v>
      </c>
      <c r="E9" s="7">
        <v>302.55</v>
      </c>
      <c r="F9" s="7">
        <v>302.6</v>
      </c>
      <c r="G9" s="8">
        <f t="shared" si="1"/>
        <v>302.586</v>
      </c>
      <c r="H9" s="6">
        <f t="shared" si="2"/>
        <v>521.255814</v>
      </c>
      <c r="I9" s="6">
        <f t="shared" si="3"/>
        <v>68.30025859</v>
      </c>
      <c r="P9" s="6">
        <v>521.0769245927473</v>
      </c>
      <c r="Q9" s="4" t="s">
        <v>25</v>
      </c>
      <c r="R9" s="4" t="s">
        <v>7</v>
      </c>
    </row>
    <row r="10" ht="14.25" customHeight="1">
      <c r="A10" s="1" t="s">
        <v>26</v>
      </c>
      <c r="B10" s="7">
        <v>305.3</v>
      </c>
      <c r="C10" s="7">
        <v>305.31</v>
      </c>
      <c r="D10" s="7">
        <v>305.24</v>
      </c>
      <c r="E10" s="7">
        <v>305.35</v>
      </c>
      <c r="F10" s="7">
        <v>305.31</v>
      </c>
      <c r="G10" s="8">
        <f t="shared" si="1"/>
        <v>305.302</v>
      </c>
      <c r="H10" s="6">
        <f t="shared" si="2"/>
        <v>458.0930233</v>
      </c>
      <c r="I10" s="6">
        <f t="shared" si="3"/>
        <v>65.53137052</v>
      </c>
      <c r="P10" s="6">
        <v>516.3101864792441</v>
      </c>
      <c r="Q10" s="4" t="s">
        <v>27</v>
      </c>
      <c r="R10" s="4" t="s">
        <v>7</v>
      </c>
    </row>
    <row r="11" ht="14.25" customHeight="1">
      <c r="A11" s="1" t="s">
        <v>28</v>
      </c>
      <c r="B11" s="7">
        <v>307.6</v>
      </c>
      <c r="C11" s="7">
        <v>307.53</v>
      </c>
      <c r="D11" s="7">
        <v>307.53</v>
      </c>
      <c r="E11" s="7">
        <v>307.61</v>
      </c>
      <c r="F11" s="7">
        <v>307.52</v>
      </c>
      <c r="G11" s="8">
        <f t="shared" si="1"/>
        <v>307.558</v>
      </c>
      <c r="H11" s="6">
        <f t="shared" si="2"/>
        <v>405.627907</v>
      </c>
      <c r="I11" s="6">
        <f t="shared" si="3"/>
        <v>63.53123654</v>
      </c>
      <c r="P11" s="6">
        <v>483.6375970290456</v>
      </c>
      <c r="Q11" s="4" t="s">
        <v>29</v>
      </c>
      <c r="R11" s="4" t="s">
        <v>7</v>
      </c>
    </row>
    <row r="12" ht="14.25" customHeight="1">
      <c r="A12" s="1" t="s">
        <v>28</v>
      </c>
      <c r="B12" s="7">
        <v>307.71</v>
      </c>
      <c r="C12" s="7">
        <v>307.92</v>
      </c>
      <c r="D12" s="7">
        <v>307.9</v>
      </c>
      <c r="E12" s="7">
        <v>307.88</v>
      </c>
      <c r="F12" s="7">
        <v>307.85</v>
      </c>
      <c r="G12" s="8">
        <f t="shared" si="1"/>
        <v>307.852</v>
      </c>
      <c r="H12" s="6">
        <f t="shared" si="2"/>
        <v>398.7906977</v>
      </c>
      <c r="I12" s="6">
        <f t="shared" si="3"/>
        <v>63.29386059</v>
      </c>
      <c r="P12" s="6">
        <v>470.2630780035644</v>
      </c>
      <c r="Q12" s="4" t="s">
        <v>30</v>
      </c>
      <c r="R12" s="4" t="s">
        <v>7</v>
      </c>
    </row>
    <row r="13" ht="14.25" customHeight="1">
      <c r="A13" s="2"/>
      <c r="B13" s="2"/>
      <c r="C13" s="2"/>
      <c r="D13" s="2"/>
      <c r="E13" s="2"/>
      <c r="F13" s="2"/>
      <c r="P13" s="6">
        <v>463.1882625307538</v>
      </c>
      <c r="Q13" s="4" t="s">
        <v>31</v>
      </c>
      <c r="R13" s="4" t="s">
        <v>7</v>
      </c>
    </row>
    <row r="14" ht="14.25" customHeight="1">
      <c r="A14" s="1" t="s">
        <v>32</v>
      </c>
      <c r="P14" s="6">
        <v>448.4631980282887</v>
      </c>
      <c r="Q14" s="4" t="s">
        <v>33</v>
      </c>
      <c r="R14" s="4" t="s">
        <v>7</v>
      </c>
    </row>
    <row r="15" ht="14.25" customHeight="1">
      <c r="A15" s="1" t="s">
        <v>8</v>
      </c>
      <c r="B15" s="1" t="s">
        <v>9</v>
      </c>
      <c r="P15" s="6">
        <v>441.3398675889541</v>
      </c>
      <c r="Q15" s="4" t="s">
        <v>34</v>
      </c>
      <c r="R15" s="4" t="s">
        <v>7</v>
      </c>
    </row>
    <row r="16" ht="14.25" customHeight="1"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3" t="s">
        <v>16</v>
      </c>
      <c r="H16" s="5" t="s">
        <v>1</v>
      </c>
      <c r="I16" s="5" t="s">
        <v>17</v>
      </c>
      <c r="P16" s="4">
        <v>330.24</v>
      </c>
      <c r="Q16" s="4" t="s">
        <v>35</v>
      </c>
      <c r="R16" s="4" t="s">
        <v>20</v>
      </c>
    </row>
    <row r="17" ht="14.25" customHeight="1">
      <c r="A17" s="1" t="s">
        <v>36</v>
      </c>
      <c r="B17" s="7">
        <v>299.55</v>
      </c>
      <c r="C17" s="7">
        <v>299.52</v>
      </c>
      <c r="D17" s="7">
        <v>299.6</v>
      </c>
      <c r="E17" s="7">
        <v>299.58</v>
      </c>
      <c r="F17" s="7">
        <v>299.57</v>
      </c>
      <c r="G17" s="8">
        <f t="shared" ref="G17:G27" si="4">AVERAGE(B17:F17)</f>
        <v>299.564</v>
      </c>
      <c r="H17" s="6">
        <f t="shared" ref="H17:H27" si="5">(G17 - 325)/-0.043</f>
        <v>591.5348837</v>
      </c>
      <c r="I17" s="6">
        <f t="shared" ref="I17:I27" si="6">H17*SQRT(((SQRT(2.19^2 + 0.23^2))/(G17 - 324))^2 + (0.0035 / -0.0431)^2)</f>
        <v>71.75678205</v>
      </c>
      <c r="P17" s="4">
        <v>285.28</v>
      </c>
      <c r="Q17" s="4" t="s">
        <v>37</v>
      </c>
      <c r="R17" s="4" t="s">
        <v>20</v>
      </c>
    </row>
    <row r="18" ht="14.25" customHeight="1">
      <c r="A18" s="1" t="s">
        <v>19</v>
      </c>
      <c r="B18" s="7">
        <v>300.05</v>
      </c>
      <c r="C18" s="7">
        <v>300.11</v>
      </c>
      <c r="D18" s="7">
        <v>300.08</v>
      </c>
      <c r="E18" s="7">
        <v>300.07</v>
      </c>
      <c r="F18" s="7">
        <v>300.06</v>
      </c>
      <c r="G18" s="8">
        <f t="shared" si="4"/>
        <v>300.074</v>
      </c>
      <c r="H18" s="6">
        <f t="shared" si="5"/>
        <v>579.6744186</v>
      </c>
      <c r="I18" s="6">
        <f t="shared" si="6"/>
        <v>71.14910786</v>
      </c>
      <c r="J18" s="6">
        <f>299792458 * 6.62606*10^-34 / (H18 *10^-9) </f>
        <v>0</v>
      </c>
      <c r="K18" s="6">
        <f>6.642*10^18 * ((J18) - (5.139 * 1.6022 * 10^-19))</f>
        <v>-3.192730199</v>
      </c>
      <c r="P18" s="4">
        <v>268.04</v>
      </c>
      <c r="Q18" s="4" t="s">
        <v>38</v>
      </c>
      <c r="R18" s="4" t="s">
        <v>20</v>
      </c>
    </row>
    <row r="19" ht="14.25" customHeight="1">
      <c r="A19" s="1" t="s">
        <v>22</v>
      </c>
      <c r="B19" s="7">
        <v>300.69</v>
      </c>
      <c r="C19" s="7">
        <v>300.41</v>
      </c>
      <c r="D19" s="7">
        <v>300.47</v>
      </c>
      <c r="E19" s="7">
        <v>300.47</v>
      </c>
      <c r="F19" s="7">
        <v>300.43</v>
      </c>
      <c r="G19" s="8">
        <f t="shared" si="4"/>
        <v>300.494</v>
      </c>
      <c r="H19" s="6">
        <f t="shared" si="5"/>
        <v>569.9069767</v>
      </c>
      <c r="I19" s="6">
        <f t="shared" si="6"/>
        <v>70.65572563</v>
      </c>
    </row>
    <row r="20" ht="14.25" customHeight="1">
      <c r="A20" s="1" t="s">
        <v>22</v>
      </c>
      <c r="B20" s="7">
        <v>301.88</v>
      </c>
      <c r="C20" s="7">
        <v>301.75</v>
      </c>
      <c r="D20" s="7">
        <v>301.8</v>
      </c>
      <c r="E20" s="7">
        <v>301.8</v>
      </c>
      <c r="F20" s="7">
        <v>301.7</v>
      </c>
      <c r="G20" s="8">
        <f t="shared" si="4"/>
        <v>301.786</v>
      </c>
      <c r="H20" s="6">
        <f t="shared" si="5"/>
        <v>539.8604651</v>
      </c>
      <c r="I20" s="6">
        <f t="shared" si="6"/>
        <v>69.18010189</v>
      </c>
    </row>
    <row r="21" ht="14.25" customHeight="1">
      <c r="A21" s="1" t="s">
        <v>22</v>
      </c>
      <c r="B21" s="7">
        <v>302.05</v>
      </c>
      <c r="C21" s="7">
        <v>302.06</v>
      </c>
      <c r="D21" s="7">
        <v>302.04</v>
      </c>
      <c r="E21" s="7">
        <v>302.05</v>
      </c>
      <c r="F21" s="7">
        <v>302.04</v>
      </c>
      <c r="G21" s="8">
        <f t="shared" si="4"/>
        <v>302.048</v>
      </c>
      <c r="H21" s="6">
        <f t="shared" si="5"/>
        <v>533.7674419</v>
      </c>
      <c r="I21" s="6">
        <f t="shared" si="6"/>
        <v>68.88899282</v>
      </c>
    </row>
    <row r="22" ht="14.25" customHeight="1">
      <c r="A22" s="1" t="s">
        <v>24</v>
      </c>
      <c r="B22" s="7">
        <v>302.31</v>
      </c>
      <c r="C22" s="7">
        <v>302.25</v>
      </c>
      <c r="D22" s="7">
        <v>302.21</v>
      </c>
      <c r="E22" s="7">
        <v>302.18</v>
      </c>
      <c r="F22" s="7">
        <v>302.26</v>
      </c>
      <c r="G22" s="8">
        <f t="shared" si="4"/>
        <v>302.242</v>
      </c>
      <c r="H22" s="6">
        <f t="shared" si="5"/>
        <v>529.255814</v>
      </c>
      <c r="I22" s="6">
        <f t="shared" si="6"/>
        <v>68.67528089</v>
      </c>
    </row>
    <row r="23" ht="14.25" customHeight="1">
      <c r="A23" s="1" t="s">
        <v>26</v>
      </c>
      <c r="B23" s="7">
        <v>303.69</v>
      </c>
      <c r="C23" s="7">
        <v>303.6</v>
      </c>
      <c r="D23" s="7">
        <v>303.6</v>
      </c>
      <c r="E23" s="7">
        <v>303.6</v>
      </c>
      <c r="F23" s="7">
        <v>303.62</v>
      </c>
      <c r="G23" s="8">
        <f t="shared" si="4"/>
        <v>303.622</v>
      </c>
      <c r="H23" s="6">
        <f t="shared" si="5"/>
        <v>497.1627907</v>
      </c>
      <c r="I23" s="6">
        <f t="shared" si="6"/>
        <v>67.20242626</v>
      </c>
    </row>
    <row r="24" ht="14.25" customHeight="1">
      <c r="A24" s="1" t="s">
        <v>28</v>
      </c>
      <c r="B24" s="7">
        <v>304.12</v>
      </c>
      <c r="C24" s="7">
        <v>304.21</v>
      </c>
      <c r="D24" s="7">
        <v>304.31</v>
      </c>
      <c r="E24" s="7">
        <v>304.2</v>
      </c>
      <c r="F24" s="7">
        <v>304.23</v>
      </c>
      <c r="G24" s="8">
        <f t="shared" si="4"/>
        <v>304.214</v>
      </c>
      <c r="H24" s="6">
        <f t="shared" si="5"/>
        <v>483.3953488</v>
      </c>
      <c r="I24" s="6">
        <f t="shared" si="6"/>
        <v>66.5974958</v>
      </c>
    </row>
    <row r="25" ht="14.25" customHeight="1">
      <c r="A25" s="1" t="s">
        <v>28</v>
      </c>
      <c r="B25" s="7">
        <v>304.54</v>
      </c>
      <c r="C25" s="7">
        <v>304.54</v>
      </c>
      <c r="D25" s="7">
        <v>304.57</v>
      </c>
      <c r="E25" s="7">
        <v>304.52</v>
      </c>
      <c r="F25" s="7">
        <v>304.5</v>
      </c>
      <c r="G25" s="8">
        <f t="shared" si="4"/>
        <v>304.534</v>
      </c>
      <c r="H25" s="6">
        <f t="shared" si="5"/>
        <v>475.9534884</v>
      </c>
      <c r="I25" s="6">
        <f t="shared" si="6"/>
        <v>66.27764245</v>
      </c>
    </row>
    <row r="26" ht="14.25" customHeight="1">
      <c r="A26" s="1" t="s">
        <v>28</v>
      </c>
      <c r="B26" s="7">
        <v>305.14</v>
      </c>
      <c r="C26" s="7">
        <v>305.57</v>
      </c>
      <c r="D26" s="7">
        <v>305.1</v>
      </c>
      <c r="E26" s="7">
        <v>305.15</v>
      </c>
      <c r="F26" s="7">
        <v>305.12</v>
      </c>
      <c r="G26" s="8">
        <f t="shared" si="4"/>
        <v>305.216</v>
      </c>
      <c r="H26" s="6">
        <f t="shared" si="5"/>
        <v>460.0930233</v>
      </c>
      <c r="I26" s="6">
        <f t="shared" si="6"/>
        <v>65.61339542</v>
      </c>
    </row>
    <row r="27" ht="14.25" customHeight="1">
      <c r="A27" s="1" t="s">
        <v>28</v>
      </c>
      <c r="B27" s="7">
        <v>305.54</v>
      </c>
      <c r="C27" s="7">
        <v>305.69</v>
      </c>
      <c r="D27" s="7">
        <v>305.51</v>
      </c>
      <c r="E27" s="7">
        <v>305.57</v>
      </c>
      <c r="F27" s="7">
        <v>305.46</v>
      </c>
      <c r="G27" s="8">
        <f t="shared" si="4"/>
        <v>305.554</v>
      </c>
      <c r="H27" s="6">
        <f t="shared" si="5"/>
        <v>452.2325581</v>
      </c>
      <c r="I27" s="6">
        <f t="shared" si="6"/>
        <v>65.29332201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F1"/>
    <mergeCell ref="A3:F3"/>
    <mergeCell ref="A4:A5"/>
    <mergeCell ref="B4:F4"/>
    <mergeCell ref="A14:F14"/>
    <mergeCell ref="A15:A16"/>
    <mergeCell ref="B15:F15"/>
  </mergeCells>
  <printOptions/>
  <pageMargins bottom="0.75" footer="0.0" header="0.0" left="0.7" right="0.7" top="0.75"/>
  <pageSetup paperSize="9" orientation="portrait"/>
  <drawing r:id="rId1"/>
</worksheet>
</file>