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won7\Desktop\boeing-case-script\"/>
    </mc:Choice>
  </mc:AlternateContent>
  <xr:revisionPtr revIDLastSave="0" documentId="8_{04AC1D70-5CFA-490C-8E64-4340A50C891B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Major Suppliers" sheetId="1" r:id="rId1"/>
    <sheet name="Production Data" sheetId="2" r:id="rId2"/>
    <sheet name="Outsource Bid" sheetId="3" r:id="rId3"/>
  </sheets>
  <definedNames>
    <definedName name="_xlnm.Print_Area" localSheetId="0">'Major Suppliers'!$A$1:$T$29</definedName>
    <definedName name="_xlnm.Print_Area" localSheetId="1">'Production Data'!$A$1:$F$14</definedName>
    <definedName name="solver_adj" localSheetId="1" hidden="1">'Production Data'!#REF!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'Production Data'!#REF!</definedName>
    <definedName name="solver_lhs2" localSheetId="1" hidden="1">'Production Data'!#REF!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'Production Data'!#REF!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hs1" localSheetId="1" hidden="1">0.1</definedName>
    <definedName name="solver_rhs2" localSheetId="1" hidden="1">0.1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0.16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3" l="1"/>
  <c r="R3" i="3"/>
  <c r="D3" i="3"/>
  <c r="J3" i="3"/>
  <c r="AH2" i="3"/>
  <c r="Z2" i="3"/>
  <c r="D2" i="3"/>
  <c r="J2" i="3"/>
  <c r="K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Q21" i="1" s="1"/>
  <c r="K2" i="1"/>
  <c r="K21" i="1" s="1"/>
  <c r="E2" i="1"/>
  <c r="E21" i="1" s="1"/>
</calcChain>
</file>

<file path=xl/sharedStrings.xml><?xml version="1.0" encoding="utf-8"?>
<sst xmlns="http://schemas.openxmlformats.org/spreadsheetml/2006/main" count="246" uniqueCount="122">
  <si>
    <t>Commodity</t>
  </si>
  <si>
    <t>Qty Per A/C</t>
  </si>
  <si>
    <t>Supplier 1  Location</t>
  </si>
  <si>
    <t>Unit Price Ea.</t>
  </si>
  <si>
    <t>Extended Price</t>
  </si>
  <si>
    <t>Lead-time</t>
  </si>
  <si>
    <t>On Time Delivery %</t>
  </si>
  <si>
    <t>Quality Accept %</t>
  </si>
  <si>
    <t>Supplier 2 Location</t>
  </si>
  <si>
    <t>Unit Price</t>
  </si>
  <si>
    <t>Supplier 3 Location</t>
  </si>
  <si>
    <t>Engines</t>
  </si>
  <si>
    <r>
      <t xml:space="preserve">Northeast USA </t>
    </r>
    <r>
      <rPr>
        <b/>
        <sz val="14"/>
        <rFont val="Arial"/>
        <family val="2"/>
      </rPr>
      <t>*</t>
    </r>
  </si>
  <si>
    <t>13 Mos</t>
  </si>
  <si>
    <t>Southwest USA</t>
  </si>
  <si>
    <t xml:space="preserve">United Kingdom </t>
  </si>
  <si>
    <t>15 Mos</t>
  </si>
  <si>
    <t>Aux. Power Units</t>
  </si>
  <si>
    <t>Western USA</t>
  </si>
  <si>
    <t>12 Mos</t>
  </si>
  <si>
    <t>11 Mos</t>
  </si>
  <si>
    <r>
      <t>Southwest USA</t>
    </r>
    <r>
      <rPr>
        <b/>
        <sz val="14"/>
        <rFont val="Arial"/>
        <family val="2"/>
      </rPr>
      <t xml:space="preserve"> *</t>
    </r>
  </si>
  <si>
    <t>Landing Gear</t>
  </si>
  <si>
    <r>
      <t xml:space="preserve">Midwest USA </t>
    </r>
    <r>
      <rPr>
        <b/>
        <sz val="14"/>
        <rFont val="Arial"/>
        <family val="2"/>
      </rPr>
      <t>*</t>
    </r>
  </si>
  <si>
    <t>Canada</t>
  </si>
  <si>
    <t>14 Mos</t>
  </si>
  <si>
    <t>Cockpit Displays</t>
  </si>
  <si>
    <t>Midwest USA*</t>
  </si>
  <si>
    <t>10 Mos</t>
  </si>
  <si>
    <t>11.5 Mos</t>
  </si>
  <si>
    <t>Southern USA</t>
  </si>
  <si>
    <t>Radar</t>
  </si>
  <si>
    <t>Northeast USA</t>
  </si>
  <si>
    <t>Radios</t>
  </si>
  <si>
    <t xml:space="preserve">Northeast USA </t>
  </si>
  <si>
    <t>9 Mos</t>
  </si>
  <si>
    <t>Northwest USA</t>
  </si>
  <si>
    <t>8 Mos</t>
  </si>
  <si>
    <t>Flight Controls - Cyclic &amp; Collective</t>
  </si>
  <si>
    <t>Cabin Intercom System</t>
  </si>
  <si>
    <r>
      <t xml:space="preserve">Southwest USA </t>
    </r>
    <r>
      <rPr>
        <b/>
        <sz val="14"/>
        <rFont val="Arial"/>
        <family val="2"/>
      </rPr>
      <t>*</t>
    </r>
    <r>
      <rPr>
        <sz val="14"/>
        <rFont val="Arial"/>
        <family val="2"/>
      </rPr>
      <t xml:space="preserve"> </t>
    </r>
  </si>
  <si>
    <t>Flight Control Computers</t>
  </si>
  <si>
    <t>United Kingdom  *</t>
  </si>
  <si>
    <t xml:space="preserve">United Kingdom  </t>
  </si>
  <si>
    <t>Fuel Tanks</t>
  </si>
  <si>
    <r>
      <t xml:space="preserve">Southeast USA </t>
    </r>
    <r>
      <rPr>
        <b/>
        <sz val="14"/>
        <rFont val="Arial"/>
        <family val="2"/>
      </rPr>
      <t>*</t>
    </r>
  </si>
  <si>
    <t>9.5 Mos</t>
  </si>
  <si>
    <t>Guidance System</t>
  </si>
  <si>
    <t>Southwest USA *</t>
  </si>
  <si>
    <t>Troop Seats</t>
  </si>
  <si>
    <r>
      <t xml:space="preserve">Northwest USA </t>
    </r>
    <r>
      <rPr>
        <b/>
        <sz val="14"/>
        <rFont val="Arial"/>
        <family val="2"/>
      </rPr>
      <t>*</t>
    </r>
  </si>
  <si>
    <t>6 Mos</t>
  </si>
  <si>
    <t>Midwest USA</t>
  </si>
  <si>
    <t>Crew Seats</t>
  </si>
  <si>
    <r>
      <t xml:space="preserve">Midwest USA </t>
    </r>
    <r>
      <rPr>
        <b/>
        <sz val="14"/>
        <rFont val="Arial"/>
        <family val="2"/>
      </rPr>
      <t>*</t>
    </r>
    <r>
      <rPr>
        <sz val="14"/>
        <rFont val="Arial"/>
        <family val="2"/>
      </rPr>
      <t xml:space="preserve"> </t>
    </r>
  </si>
  <si>
    <t>5 Mos</t>
  </si>
  <si>
    <t>7 Mos</t>
  </si>
  <si>
    <t>Interior Lighting System</t>
  </si>
  <si>
    <t>Flight Control Actuators</t>
  </si>
  <si>
    <t>Emergency Oxygen Sys</t>
  </si>
  <si>
    <r>
      <t xml:space="preserve">Southwest USA </t>
    </r>
    <r>
      <rPr>
        <b/>
        <sz val="14"/>
        <rFont val="Arial"/>
        <family val="2"/>
      </rPr>
      <t>*</t>
    </r>
  </si>
  <si>
    <t>Cabin Section</t>
  </si>
  <si>
    <t>9 mos</t>
  </si>
  <si>
    <t>Aft Ramp</t>
  </si>
  <si>
    <t>Various Components</t>
  </si>
  <si>
    <t>N/A</t>
  </si>
  <si>
    <t>-</t>
  </si>
  <si>
    <t>The following thresholds apply to the performance catagories:</t>
  </si>
  <si>
    <t>Measurement Category</t>
  </si>
  <si>
    <t>Gold</t>
  </si>
  <si>
    <t>Silver</t>
  </si>
  <si>
    <t>Bronze</t>
  </si>
  <si>
    <t>Yellow</t>
  </si>
  <si>
    <t>Red</t>
  </si>
  <si>
    <t>Quality</t>
  </si>
  <si>
    <t>99.99 to 99.80%</t>
  </si>
  <si>
    <t>99.79 to 99.55%</t>
  </si>
  <si>
    <t>99.54 to 98.00%</t>
  </si>
  <si>
    <t>&lt; 98.00%</t>
  </si>
  <si>
    <t>Delivery</t>
  </si>
  <si>
    <t>99.99 to 98.00%</t>
  </si>
  <si>
    <t>97.99 to 96.00%</t>
  </si>
  <si>
    <t>95.99 to 90.00%</t>
  </si>
  <si>
    <t>&lt; 90.00%</t>
  </si>
  <si>
    <t>* Denotes incumbent supplier</t>
  </si>
  <si>
    <t>PRODUCTION CAPACITY BASELINE @4 HELICOPTERS/MONTH</t>
  </si>
  <si>
    <t>2 SHIFT OPERATION</t>
  </si>
  <si>
    <t>U.S. Army CH-47F Configuration</t>
  </si>
  <si>
    <t>Effective hours/week/shift</t>
  </si>
  <si>
    <t>Effective weeks</t>
  </si>
  <si>
    <t>Estimated production hours / helicopter</t>
  </si>
  <si>
    <t>Structures</t>
  </si>
  <si>
    <t>Primary Assembly / Flight Test</t>
  </si>
  <si>
    <t>Composites</t>
  </si>
  <si>
    <t>Dynamics</t>
  </si>
  <si>
    <t>Aircraft Section</t>
  </si>
  <si>
    <t>Boeing Hourly Wrap Rate</t>
  </si>
  <si>
    <t>Mfg. Hours per Aircraft</t>
  </si>
  <si>
    <t>Union Shop</t>
  </si>
  <si>
    <t>Location</t>
  </si>
  <si>
    <t>Total</t>
  </si>
  <si>
    <t>Supplier A Hourly Wrap Rate</t>
  </si>
  <si>
    <t>Mfg. Location</t>
  </si>
  <si>
    <t>Site           On Time Delivery %</t>
  </si>
  <si>
    <t>Site Quality Accept %</t>
  </si>
  <si>
    <t>Supplier B Hourly Wrap Rate</t>
  </si>
  <si>
    <t>Site          On Time Delivery %</t>
  </si>
  <si>
    <t>Supplier C Hourly Wrap Rate</t>
  </si>
  <si>
    <t>Yes</t>
  </si>
  <si>
    <t>Boeing Plant</t>
  </si>
  <si>
    <t>N/B</t>
  </si>
  <si>
    <t>NE USA</t>
  </si>
  <si>
    <t>No</t>
  </si>
  <si>
    <t>SE USA</t>
  </si>
  <si>
    <t>4.5 Mos</t>
  </si>
  <si>
    <t>MW USA</t>
  </si>
  <si>
    <t>Non - Recurring for rate tooling</t>
  </si>
  <si>
    <t>All three suppliers have had Boeing on-site surveys completed by operations &amp; quality to determine manufacturing capabilities.</t>
  </si>
  <si>
    <t>Supplier A currently manufactures the dynamic components for Boeing AH-64 Apache programs</t>
  </si>
  <si>
    <t>Supplier B currently produces composite parts for Boeing V-22 Osprey programs</t>
  </si>
  <si>
    <t>Supplier C currently produces various components for commercial airplanes</t>
  </si>
  <si>
    <t>*Suppliers delivery &amp; quality ratings are their site's rating.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</si>
</sst>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&quot;  &quot;"/>
  </numFmts>
  <fonts count="18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name val="MS Sans Serif"/>
      <family val="2"/>
    </font>
    <font>
      <sz val="10"/>
      <name val="Geneva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1" fontId="1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38" fontId="3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3" fillId="3" borderId="3" applyNumberFormat="0" applyBorder="0" applyAlignment="0" applyProtection="0"/>
    <xf numFmtId="0" fontId="11" fillId="0" borderId="0"/>
    <xf numFmtId="165" fontId="12" fillId="0" borderId="0"/>
    <xf numFmtId="0" fontId="6" fillId="0" borderId="0"/>
    <xf numFmtId="10" fontId="9" fillId="0" borderId="0" applyFont="0" applyFill="0" applyBorder="0" applyAlignment="0" applyProtection="0"/>
    <xf numFmtId="0" fontId="13" fillId="0" borderId="0" applyNumberFormat="0" applyFont="0" applyFill="0" applyBorder="0" applyAlignment="0" applyProtection="0">
      <alignment horizontal="left"/>
    </xf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0" fontId="14" fillId="0" borderId="4">
      <alignment horizontal="center"/>
    </xf>
    <xf numFmtId="3" fontId="13" fillId="0" borderId="0" applyFont="0" applyFill="0" applyBorder="0" applyAlignment="0" applyProtection="0"/>
    <xf numFmtId="0" fontId="13" fillId="4" borderId="0" applyNumberFormat="0" applyFont="0" applyBorder="0" applyAlignment="0" applyProtection="0"/>
    <xf numFmtId="0" fontId="13" fillId="0" borderId="0"/>
    <xf numFmtId="0" fontId="15" fillId="0" borderId="0">
      <alignment horizontal="left"/>
    </xf>
    <xf numFmtId="43" fontId="17" fillId="0" borderId="0" applyFont="0" applyFill="0" applyBorder="0" applyAlignment="0" applyProtection="0"/>
  </cellStyleXfs>
  <cellXfs count="82">
    <xf numFmtId="0" fontId="0" fillId="0" borderId="0" xfId="0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1" fillId="0" borderId="3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2" fillId="5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0" borderId="0" xfId="0" applyFont="1"/>
    <xf numFmtId="1" fontId="8" fillId="0" borderId="0" xfId="0" applyNumberFormat="1" applyFont="1"/>
    <xf numFmtId="0" fontId="8" fillId="0" borderId="0" xfId="0" applyFont="1"/>
    <xf numFmtId="0" fontId="8" fillId="9" borderId="5" xfId="0" applyFont="1" applyFill="1" applyBorder="1"/>
    <xf numFmtId="1" fontId="8" fillId="9" borderId="6" xfId="2" applyNumberFormat="1" applyFont="1" applyFill="1" applyBorder="1"/>
    <xf numFmtId="0" fontId="8" fillId="9" borderId="7" xfId="0" applyFont="1" applyFill="1" applyBorder="1"/>
    <xf numFmtId="1" fontId="8" fillId="9" borderId="8" xfId="2" applyNumberFormat="1" applyFont="1" applyFill="1" applyBorder="1"/>
    <xf numFmtId="1" fontId="8" fillId="9" borderId="8" xfId="3" applyNumberFormat="1" applyFont="1" applyFill="1" applyBorder="1" applyAlignment="1">
      <alignment horizontal="right"/>
    </xf>
    <xf numFmtId="0" fontId="8" fillId="9" borderId="7" xfId="0" applyFont="1" applyFill="1" applyBorder="1" applyAlignment="1">
      <alignment horizontal="right"/>
    </xf>
    <xf numFmtId="0" fontId="8" fillId="9" borderId="9" xfId="0" applyFont="1" applyFill="1" applyBorder="1"/>
    <xf numFmtId="1" fontId="8" fillId="9" borderId="10" xfId="3" applyNumberFormat="1" applyFont="1" applyFill="1" applyBorder="1" applyAlignment="1">
      <alignment horizontal="right"/>
    </xf>
    <xf numFmtId="0" fontId="16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6" fillId="0" borderId="3" xfId="0" applyFont="1" applyBorder="1"/>
    <xf numFmtId="0" fontId="16" fillId="0" borderId="3" xfId="0" applyFont="1" applyBorder="1"/>
    <xf numFmtId="8" fontId="2" fillId="0" borderId="3" xfId="0" applyNumberFormat="1" applyFont="1" applyBorder="1" applyAlignment="1">
      <alignment horizontal="center"/>
    </xf>
    <xf numFmtId="44" fontId="2" fillId="0" borderId="3" xfId="3" applyFont="1" applyBorder="1" applyAlignment="1">
      <alignment horizontal="center"/>
    </xf>
    <xf numFmtId="0" fontId="2" fillId="5" borderId="3" xfId="1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1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3" xfId="0" applyFont="1" applyBorder="1" applyAlignment="1">
      <alignment wrapText="1"/>
    </xf>
    <xf numFmtId="3" fontId="0" fillId="0" borderId="3" xfId="0" applyNumberFormat="1" applyBorder="1"/>
    <xf numFmtId="0" fontId="0" fillId="0" borderId="0" xfId="0" applyFill="1" applyBorder="1"/>
    <xf numFmtId="0" fontId="4" fillId="0" borderId="0" xfId="0" applyFont="1" applyFill="1" applyBorder="1" applyAlignment="1">
      <alignment wrapText="1"/>
    </xf>
    <xf numFmtId="3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8" fontId="1" fillId="0" borderId="3" xfId="0" applyNumberFormat="1" applyFont="1" applyBorder="1"/>
    <xf numFmtId="8" fontId="1" fillId="0" borderId="3" xfId="0" applyNumberFormat="1" applyFont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5" borderId="3" xfId="0" applyNumberFormat="1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NumberFormat="1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164" fontId="1" fillId="0" borderId="3" xfId="0" applyNumberFormat="1" applyFont="1" applyBorder="1"/>
    <xf numFmtId="0" fontId="1" fillId="8" borderId="3" xfId="0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/>
    </xf>
    <xf numFmtId="8" fontId="4" fillId="7" borderId="3" xfId="0" applyNumberFormat="1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8" fontId="4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43" fontId="1" fillId="0" borderId="3" xfId="20" applyFont="1" applyBorder="1" applyAlignment="1">
      <alignment wrapText="1"/>
    </xf>
    <xf numFmtId="43" fontId="1" fillId="0" borderId="3" xfId="0" applyNumberFormat="1" applyFont="1" applyBorder="1" applyAlignment="1">
      <alignment wrapText="1"/>
    </xf>
    <xf numFmtId="0" fontId="8" fillId="0" borderId="3" xfId="0" applyFont="1" applyBorder="1" applyAlignment="1">
      <alignment horizontal="center" vertical="center"/>
    </xf>
  </cellXfs>
  <cellStyles count="21">
    <cellStyle name="C1440Normal" xfId="1" xr:uid="{00000000-0005-0000-0000-000000000000}"/>
    <cellStyle name="Comma" xfId="20" builtinId="3"/>
    <cellStyle name="Comma 2" xfId="2" xr:uid="{00000000-0005-0000-0000-000002000000}"/>
    <cellStyle name="Currency 2" xfId="3" xr:uid="{00000000-0005-0000-0000-000003000000}"/>
    <cellStyle name="Grey" xfId="4" xr:uid="{00000000-0005-0000-0000-000004000000}"/>
    <cellStyle name="Header1" xfId="5" xr:uid="{00000000-0005-0000-0000-000005000000}"/>
    <cellStyle name="Header2" xfId="6" xr:uid="{00000000-0005-0000-0000-000006000000}"/>
    <cellStyle name="Input [yellow]" xfId="7" xr:uid="{00000000-0005-0000-0000-000007000000}"/>
    <cellStyle name="ms sans serif" xfId="8" xr:uid="{00000000-0005-0000-0000-000008000000}"/>
    <cellStyle name="Normal" xfId="0" builtinId="0"/>
    <cellStyle name="Normal - Style1" xfId="9" xr:uid="{00000000-0005-0000-0000-00000A000000}"/>
    <cellStyle name="Normal 2" xfId="10" xr:uid="{00000000-0005-0000-0000-00000B000000}"/>
    <cellStyle name="Percent [2]" xfId="11" xr:uid="{00000000-0005-0000-0000-00000C000000}"/>
    <cellStyle name="PSChar" xfId="12" xr:uid="{00000000-0005-0000-0000-00000D000000}"/>
    <cellStyle name="PSDate" xfId="13" xr:uid="{00000000-0005-0000-0000-00000E000000}"/>
    <cellStyle name="PSDec" xfId="14" xr:uid="{00000000-0005-0000-0000-00000F000000}"/>
    <cellStyle name="PSHeading" xfId="15" xr:uid="{00000000-0005-0000-0000-000010000000}"/>
    <cellStyle name="PSInt" xfId="16" xr:uid="{00000000-0005-0000-0000-000011000000}"/>
    <cellStyle name="PSSpacer" xfId="17" xr:uid="{00000000-0005-0000-0000-000012000000}"/>
    <cellStyle name="Standard_COST INPUT SHEET" xfId="18" xr:uid="{00000000-0005-0000-0000-000013000000}"/>
    <cellStyle name="weekly" xfId="19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1"/>
  <sheetViews>
    <sheetView tabSelected="1" view="pageBreakPreview" zoomScale="40" zoomScaleNormal="70" zoomScaleSheetLayoutView="40" workbookViewId="0">
      <selection activeCell="G4" sqref="G4"/>
    </sheetView>
  </sheetViews>
  <sheetFormatPr defaultColWidth="21.453125" defaultRowHeight="17.5"/>
  <cols>
    <col min="1" max="2" width="21.453125" style="1"/>
    <col min="3" max="3" width="21.453125" style="77"/>
    <col min="4" max="5" width="21.453125" style="1"/>
    <col min="6" max="6" width="21.453125" style="2"/>
    <col min="7" max="7" width="21.453125" style="78"/>
    <col min="8" max="8" width="21.453125" style="77"/>
    <col min="9" max="9" width="21.453125" style="2"/>
    <col min="10" max="16384" width="21.453125" style="1"/>
  </cols>
  <sheetData>
    <row r="1" spans="1:22" ht="77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7" t="s">
        <v>6</v>
      </c>
      <c r="H1" s="7" t="s">
        <v>7</v>
      </c>
      <c r="I1" s="2" t="s">
        <v>8</v>
      </c>
      <c r="J1" s="1" t="s">
        <v>9</v>
      </c>
      <c r="K1" s="1" t="s">
        <v>4</v>
      </c>
      <c r="L1" s="3" t="s">
        <v>5</v>
      </c>
      <c r="M1" s="7" t="s">
        <v>6</v>
      </c>
      <c r="N1" s="7" t="s">
        <v>7</v>
      </c>
      <c r="O1" s="9" t="s">
        <v>10</v>
      </c>
      <c r="P1" s="8" t="s">
        <v>9</v>
      </c>
      <c r="Q1" s="1" t="s">
        <v>4</v>
      </c>
      <c r="R1" s="8" t="s">
        <v>5</v>
      </c>
      <c r="S1" s="7" t="s">
        <v>6</v>
      </c>
      <c r="T1" s="7" t="s">
        <v>7</v>
      </c>
    </row>
    <row r="2" spans="1:22" ht="27" customHeight="1">
      <c r="A2" s="1" t="s">
        <v>11</v>
      </c>
      <c r="B2" s="8">
        <v>2</v>
      </c>
      <c r="C2" s="3" t="s">
        <v>12</v>
      </c>
      <c r="D2" s="52">
        <v>2500000</v>
      </c>
      <c r="E2" s="52">
        <f>D2*B2</f>
        <v>5000000</v>
      </c>
      <c r="F2" s="53" t="s">
        <v>13</v>
      </c>
      <c r="G2" s="54">
        <v>99.5</v>
      </c>
      <c r="H2" s="55">
        <v>100</v>
      </c>
      <c r="I2" s="3" t="s">
        <v>14</v>
      </c>
      <c r="J2" s="52">
        <v>2450000</v>
      </c>
      <c r="K2" s="52">
        <f>J2*B2</f>
        <v>4900000</v>
      </c>
      <c r="L2" s="8" t="s">
        <v>13</v>
      </c>
      <c r="M2" s="54">
        <v>99</v>
      </c>
      <c r="N2" s="56">
        <v>99</v>
      </c>
      <c r="O2" s="1" t="s">
        <v>15</v>
      </c>
      <c r="P2" s="52">
        <v>2325000</v>
      </c>
      <c r="Q2" s="52">
        <f>P2*B2</f>
        <v>4650000</v>
      </c>
      <c r="R2" s="8" t="s">
        <v>16</v>
      </c>
      <c r="S2" s="54">
        <v>98.5</v>
      </c>
      <c r="T2" s="57">
        <v>100</v>
      </c>
      <c r="U2" s="1">
        <v>1</v>
      </c>
      <c r="V2" s="1">
        <v>3</v>
      </c>
    </row>
    <row r="3" spans="1:22" ht="27" customHeight="1">
      <c r="A3" s="1" t="s">
        <v>17</v>
      </c>
      <c r="B3" s="8">
        <v>2</v>
      </c>
      <c r="C3" s="3" t="s">
        <v>18</v>
      </c>
      <c r="D3" s="52">
        <v>125000</v>
      </c>
      <c r="E3" s="52">
        <f t="shared" ref="E3:E19" si="0">D3*B3</f>
        <v>250000</v>
      </c>
      <c r="F3" s="53" t="s">
        <v>19</v>
      </c>
      <c r="G3" s="58">
        <v>90</v>
      </c>
      <c r="H3" s="59">
        <v>95</v>
      </c>
      <c r="I3" s="3" t="s">
        <v>14</v>
      </c>
      <c r="J3" s="52">
        <v>122500</v>
      </c>
      <c r="K3" s="52">
        <f t="shared" ref="K3:K19" si="1">J3*B3</f>
        <v>245000</v>
      </c>
      <c r="L3" s="8" t="s">
        <v>20</v>
      </c>
      <c r="M3" s="60">
        <v>95</v>
      </c>
      <c r="N3" s="56">
        <v>99</v>
      </c>
      <c r="O3" s="1" t="s">
        <v>21</v>
      </c>
      <c r="P3" s="52">
        <v>121900</v>
      </c>
      <c r="Q3" s="52">
        <f t="shared" ref="Q3:Q19" si="2">P3*B3</f>
        <v>243800</v>
      </c>
      <c r="R3" s="8" t="s">
        <v>20</v>
      </c>
      <c r="S3" s="56">
        <v>92</v>
      </c>
      <c r="T3" s="56">
        <v>99</v>
      </c>
      <c r="U3" s="1">
        <v>3</v>
      </c>
    </row>
    <row r="4" spans="1:22" ht="27" customHeight="1">
      <c r="A4" s="1" t="s">
        <v>22</v>
      </c>
      <c r="B4" s="8">
        <v>3</v>
      </c>
      <c r="C4" s="3" t="s">
        <v>18</v>
      </c>
      <c r="D4" s="52">
        <v>940000</v>
      </c>
      <c r="E4" s="52">
        <f t="shared" si="0"/>
        <v>2820000</v>
      </c>
      <c r="F4" s="53" t="s">
        <v>19</v>
      </c>
      <c r="G4" s="61">
        <v>98</v>
      </c>
      <c r="H4" s="62">
        <v>99.5</v>
      </c>
      <c r="I4" s="3" t="s">
        <v>23</v>
      </c>
      <c r="J4" s="52">
        <v>965000</v>
      </c>
      <c r="K4" s="52">
        <f t="shared" si="1"/>
        <v>2895000</v>
      </c>
      <c r="L4" s="8" t="s">
        <v>20</v>
      </c>
      <c r="M4" s="60">
        <v>95</v>
      </c>
      <c r="N4" s="56">
        <v>98</v>
      </c>
      <c r="O4" s="1" t="s">
        <v>24</v>
      </c>
      <c r="P4" s="52">
        <v>935000</v>
      </c>
      <c r="Q4" s="52">
        <f t="shared" si="2"/>
        <v>2805000</v>
      </c>
      <c r="R4" s="8" t="s">
        <v>25</v>
      </c>
      <c r="S4" s="56">
        <v>93</v>
      </c>
      <c r="T4" s="57">
        <v>100</v>
      </c>
      <c r="U4" s="1">
        <v>2</v>
      </c>
    </row>
    <row r="5" spans="1:22" ht="27" customHeight="1">
      <c r="A5" s="1" t="s">
        <v>26</v>
      </c>
      <c r="B5" s="8">
        <v>2</v>
      </c>
      <c r="C5" s="3" t="s">
        <v>27</v>
      </c>
      <c r="D5" s="52">
        <v>200000</v>
      </c>
      <c r="E5" s="52">
        <f t="shared" si="0"/>
        <v>400000</v>
      </c>
      <c r="F5" s="53" t="s">
        <v>28</v>
      </c>
      <c r="G5" s="54">
        <v>99.2</v>
      </c>
      <c r="H5" s="63">
        <v>100</v>
      </c>
      <c r="I5" s="3" t="s">
        <v>15</v>
      </c>
      <c r="J5" s="52">
        <v>199000</v>
      </c>
      <c r="K5" s="52">
        <f t="shared" si="1"/>
        <v>398000</v>
      </c>
      <c r="L5" s="8" t="s">
        <v>29</v>
      </c>
      <c r="M5" s="58">
        <v>87</v>
      </c>
      <c r="N5" s="58">
        <v>95</v>
      </c>
      <c r="O5" s="1" t="s">
        <v>30</v>
      </c>
      <c r="P5" s="52">
        <v>199000</v>
      </c>
      <c r="Q5" s="52">
        <f t="shared" si="2"/>
        <v>398000</v>
      </c>
      <c r="R5" s="8" t="s">
        <v>19</v>
      </c>
      <c r="S5" s="54">
        <v>99.5</v>
      </c>
      <c r="T5" s="57">
        <v>100</v>
      </c>
      <c r="U5" s="1">
        <v>1</v>
      </c>
    </row>
    <row r="6" spans="1:22" ht="27" customHeight="1">
      <c r="A6" s="1" t="s">
        <v>31</v>
      </c>
      <c r="B6" s="8">
        <v>1</v>
      </c>
      <c r="C6" s="3" t="s">
        <v>23</v>
      </c>
      <c r="D6" s="52">
        <v>1270000</v>
      </c>
      <c r="E6" s="52">
        <f t="shared" si="0"/>
        <v>1270000</v>
      </c>
      <c r="F6" s="53" t="s">
        <v>13</v>
      </c>
      <c r="G6" s="54">
        <v>99.2</v>
      </c>
      <c r="H6" s="64">
        <v>98</v>
      </c>
      <c r="I6" s="3" t="s">
        <v>32</v>
      </c>
      <c r="J6" s="52">
        <v>1220000</v>
      </c>
      <c r="K6" s="52">
        <f t="shared" si="1"/>
        <v>1220000</v>
      </c>
      <c r="L6" s="8" t="s">
        <v>25</v>
      </c>
      <c r="M6" s="54">
        <v>99</v>
      </c>
      <c r="N6" s="56">
        <v>99</v>
      </c>
      <c r="O6" s="1" t="s">
        <v>15</v>
      </c>
      <c r="P6" s="65">
        <v>1220000</v>
      </c>
      <c r="Q6" s="52">
        <f t="shared" si="2"/>
        <v>1220000</v>
      </c>
      <c r="R6" s="8" t="s">
        <v>19</v>
      </c>
      <c r="S6" s="57">
        <v>100</v>
      </c>
      <c r="T6" s="57">
        <v>100</v>
      </c>
      <c r="U6" s="1">
        <v>1</v>
      </c>
    </row>
    <row r="7" spans="1:22" ht="26.25" customHeight="1">
      <c r="A7" s="1" t="s">
        <v>33</v>
      </c>
      <c r="B7" s="8">
        <v>2</v>
      </c>
      <c r="C7" s="3" t="s">
        <v>34</v>
      </c>
      <c r="D7" s="52">
        <v>140000</v>
      </c>
      <c r="E7" s="52">
        <f t="shared" si="0"/>
        <v>280000</v>
      </c>
      <c r="F7" s="53" t="s">
        <v>35</v>
      </c>
      <c r="G7" s="57">
        <v>100</v>
      </c>
      <c r="H7" s="66">
        <v>95</v>
      </c>
      <c r="I7" s="3" t="s">
        <v>36</v>
      </c>
      <c r="J7" s="52">
        <v>139000</v>
      </c>
      <c r="K7" s="52">
        <f t="shared" si="1"/>
        <v>278000</v>
      </c>
      <c r="L7" s="8" t="s">
        <v>28</v>
      </c>
      <c r="M7" s="61">
        <v>96</v>
      </c>
      <c r="N7" s="57">
        <v>100</v>
      </c>
      <c r="O7" s="1" t="s">
        <v>23</v>
      </c>
      <c r="P7" s="52">
        <v>142000</v>
      </c>
      <c r="Q7" s="52">
        <f t="shared" si="2"/>
        <v>284000</v>
      </c>
      <c r="R7" s="8" t="s">
        <v>37</v>
      </c>
      <c r="S7" s="54">
        <v>98</v>
      </c>
      <c r="T7" s="57">
        <v>100</v>
      </c>
      <c r="U7" s="1">
        <v>3</v>
      </c>
    </row>
    <row r="8" spans="1:22" ht="26.25" customHeight="1">
      <c r="A8" s="1" t="s">
        <v>38</v>
      </c>
      <c r="B8" s="8">
        <v>2</v>
      </c>
      <c r="C8" s="3" t="s">
        <v>32</v>
      </c>
      <c r="D8" s="65">
        <v>265000</v>
      </c>
      <c r="E8" s="52">
        <f t="shared" si="0"/>
        <v>530000</v>
      </c>
      <c r="F8" s="53" t="s">
        <v>20</v>
      </c>
      <c r="G8" s="57">
        <v>100</v>
      </c>
      <c r="H8" s="63">
        <v>100</v>
      </c>
      <c r="I8" s="3" t="s">
        <v>32</v>
      </c>
      <c r="J8" s="65">
        <v>260000</v>
      </c>
      <c r="K8" s="52">
        <f t="shared" si="1"/>
        <v>520000</v>
      </c>
      <c r="L8" s="8" t="s">
        <v>28</v>
      </c>
      <c r="M8" s="54">
        <v>98</v>
      </c>
      <c r="N8" s="56">
        <v>99</v>
      </c>
      <c r="O8" s="1" t="s">
        <v>12</v>
      </c>
      <c r="P8" s="65">
        <v>260000</v>
      </c>
      <c r="Q8" s="52">
        <f t="shared" si="2"/>
        <v>520000</v>
      </c>
      <c r="R8" s="8" t="s">
        <v>28</v>
      </c>
      <c r="S8" s="58">
        <v>85</v>
      </c>
      <c r="T8" s="56">
        <v>99</v>
      </c>
      <c r="U8" s="1">
        <v>3</v>
      </c>
    </row>
    <row r="9" spans="1:22" ht="26.25" customHeight="1">
      <c r="A9" s="1" t="s">
        <v>39</v>
      </c>
      <c r="B9" s="8">
        <v>1</v>
      </c>
      <c r="C9" s="3" t="s">
        <v>14</v>
      </c>
      <c r="D9" s="65">
        <v>150000</v>
      </c>
      <c r="E9" s="52">
        <f t="shared" si="0"/>
        <v>150000</v>
      </c>
      <c r="F9" s="53" t="s">
        <v>35</v>
      </c>
      <c r="G9" s="56">
        <v>95</v>
      </c>
      <c r="H9" s="63">
        <v>100</v>
      </c>
      <c r="I9" s="3" t="s">
        <v>36</v>
      </c>
      <c r="J9" s="65">
        <v>145000</v>
      </c>
      <c r="K9" s="52">
        <f t="shared" si="1"/>
        <v>145000</v>
      </c>
      <c r="L9" s="53" t="s">
        <v>28</v>
      </c>
      <c r="M9" s="57">
        <v>100</v>
      </c>
      <c r="N9" s="57">
        <v>100</v>
      </c>
      <c r="O9" s="1" t="s">
        <v>40</v>
      </c>
      <c r="P9" s="65">
        <v>151000</v>
      </c>
      <c r="Q9" s="52">
        <f t="shared" si="2"/>
        <v>151000</v>
      </c>
      <c r="R9" s="8" t="s">
        <v>28</v>
      </c>
      <c r="S9" s="57">
        <v>100</v>
      </c>
      <c r="T9" s="56">
        <v>99</v>
      </c>
      <c r="U9" s="1">
        <v>3</v>
      </c>
    </row>
    <row r="10" spans="1:22" ht="27" customHeight="1">
      <c r="A10" s="1" t="s">
        <v>41</v>
      </c>
      <c r="B10" s="8">
        <v>2</v>
      </c>
      <c r="C10" s="3" t="s">
        <v>42</v>
      </c>
      <c r="D10" s="65">
        <v>400000</v>
      </c>
      <c r="E10" s="52">
        <f t="shared" si="0"/>
        <v>800000</v>
      </c>
      <c r="F10" s="53" t="s">
        <v>19</v>
      </c>
      <c r="G10" s="54">
        <v>98</v>
      </c>
      <c r="H10" s="63">
        <v>100</v>
      </c>
      <c r="I10" s="3" t="s">
        <v>43</v>
      </c>
      <c r="J10" s="65">
        <v>295000</v>
      </c>
      <c r="K10" s="52">
        <f t="shared" si="1"/>
        <v>590000</v>
      </c>
      <c r="L10" s="53" t="s">
        <v>19</v>
      </c>
      <c r="M10" s="60">
        <v>95</v>
      </c>
      <c r="N10" s="56">
        <v>99.2</v>
      </c>
      <c r="O10" s="1" t="s">
        <v>24</v>
      </c>
      <c r="P10" s="65">
        <v>350000</v>
      </c>
      <c r="Q10" s="52">
        <f t="shared" si="2"/>
        <v>700000</v>
      </c>
      <c r="R10" s="8" t="s">
        <v>19</v>
      </c>
      <c r="S10" s="54">
        <v>98</v>
      </c>
      <c r="T10" s="56">
        <v>99</v>
      </c>
      <c r="U10" s="1">
        <v>1</v>
      </c>
    </row>
    <row r="11" spans="1:22" ht="27" customHeight="1">
      <c r="A11" s="1" t="s">
        <v>44</v>
      </c>
      <c r="B11" s="8">
        <v>2</v>
      </c>
      <c r="C11" s="3" t="s">
        <v>45</v>
      </c>
      <c r="D11" s="65">
        <v>250000</v>
      </c>
      <c r="E11" s="52">
        <f t="shared" si="0"/>
        <v>500000</v>
      </c>
      <c r="F11" s="53" t="s">
        <v>28</v>
      </c>
      <c r="G11" s="58">
        <v>75</v>
      </c>
      <c r="H11" s="66">
        <v>90</v>
      </c>
      <c r="I11" s="3" t="s">
        <v>14</v>
      </c>
      <c r="J11" s="65">
        <v>270000</v>
      </c>
      <c r="K11" s="52">
        <f t="shared" si="1"/>
        <v>540000</v>
      </c>
      <c r="L11" s="8" t="s">
        <v>46</v>
      </c>
      <c r="M11" s="60">
        <v>95</v>
      </c>
      <c r="N11" s="57">
        <v>100</v>
      </c>
      <c r="O11" s="1" t="s">
        <v>14</v>
      </c>
      <c r="P11" s="65">
        <v>260000</v>
      </c>
      <c r="Q11" s="52">
        <f t="shared" si="2"/>
        <v>520000</v>
      </c>
      <c r="R11" s="8" t="s">
        <v>28</v>
      </c>
      <c r="S11" s="57">
        <v>100</v>
      </c>
      <c r="T11" s="57">
        <v>100</v>
      </c>
      <c r="U11" s="1">
        <v>1</v>
      </c>
    </row>
    <row r="12" spans="1:22" ht="27" customHeight="1">
      <c r="A12" s="1" t="s">
        <v>47</v>
      </c>
      <c r="B12" s="8">
        <v>1</v>
      </c>
      <c r="C12" s="3" t="s">
        <v>48</v>
      </c>
      <c r="D12" s="65">
        <v>850000</v>
      </c>
      <c r="E12" s="52">
        <f t="shared" si="0"/>
        <v>850000</v>
      </c>
      <c r="F12" s="53" t="s">
        <v>13</v>
      </c>
      <c r="G12" s="54">
        <v>99.9</v>
      </c>
      <c r="H12" s="62">
        <v>99.5</v>
      </c>
      <c r="I12" s="3" t="s">
        <v>18</v>
      </c>
      <c r="J12" s="65">
        <v>900000</v>
      </c>
      <c r="K12" s="52">
        <f t="shared" si="1"/>
        <v>900000</v>
      </c>
      <c r="L12" s="8" t="s">
        <v>25</v>
      </c>
      <c r="M12" s="57">
        <v>100</v>
      </c>
      <c r="N12" s="57">
        <v>100</v>
      </c>
      <c r="O12" s="1" t="s">
        <v>14</v>
      </c>
      <c r="P12" s="65">
        <v>892000</v>
      </c>
      <c r="Q12" s="52">
        <f t="shared" si="2"/>
        <v>892000</v>
      </c>
      <c r="R12" s="8" t="s">
        <v>19</v>
      </c>
      <c r="S12" s="57">
        <v>100</v>
      </c>
      <c r="T12" s="57">
        <v>100</v>
      </c>
      <c r="U12" s="1">
        <v>1</v>
      </c>
    </row>
    <row r="13" spans="1:22" ht="27" customHeight="1">
      <c r="A13" s="1" t="s">
        <v>49</v>
      </c>
      <c r="B13" s="8">
        <v>40</v>
      </c>
      <c r="C13" s="3" t="s">
        <v>50</v>
      </c>
      <c r="D13" s="65">
        <v>450</v>
      </c>
      <c r="E13" s="52">
        <f t="shared" si="0"/>
        <v>18000</v>
      </c>
      <c r="F13" s="53" t="s">
        <v>51</v>
      </c>
      <c r="G13" s="57">
        <v>100</v>
      </c>
      <c r="H13" s="62">
        <v>99.5</v>
      </c>
      <c r="I13" s="3" t="s">
        <v>52</v>
      </c>
      <c r="J13" s="65">
        <v>420</v>
      </c>
      <c r="K13" s="52">
        <f t="shared" si="1"/>
        <v>16800</v>
      </c>
      <c r="L13" s="53" t="s">
        <v>51</v>
      </c>
      <c r="M13" s="57">
        <v>100</v>
      </c>
      <c r="N13" s="57">
        <v>100</v>
      </c>
      <c r="O13" s="1" t="s">
        <v>15</v>
      </c>
      <c r="P13" s="65">
        <v>439</v>
      </c>
      <c r="Q13" s="52">
        <f t="shared" si="2"/>
        <v>17560</v>
      </c>
      <c r="R13" s="8" t="s">
        <v>51</v>
      </c>
      <c r="S13" s="54">
        <v>99</v>
      </c>
      <c r="T13" s="57">
        <v>100</v>
      </c>
      <c r="U13" s="1">
        <v>1</v>
      </c>
    </row>
    <row r="14" spans="1:22" ht="27" customHeight="1">
      <c r="A14" s="1" t="s">
        <v>53</v>
      </c>
      <c r="B14" s="8">
        <v>2</v>
      </c>
      <c r="C14" s="3" t="s">
        <v>52</v>
      </c>
      <c r="D14" s="65">
        <v>600</v>
      </c>
      <c r="E14" s="52">
        <f t="shared" si="0"/>
        <v>1200</v>
      </c>
      <c r="F14" s="53" t="s">
        <v>51</v>
      </c>
      <c r="G14" s="58">
        <v>87</v>
      </c>
      <c r="H14" s="58">
        <v>95</v>
      </c>
      <c r="I14" s="3" t="s">
        <v>54</v>
      </c>
      <c r="J14" s="65">
        <v>575</v>
      </c>
      <c r="K14" s="52">
        <f t="shared" si="1"/>
        <v>1150</v>
      </c>
      <c r="L14" s="8" t="s">
        <v>55</v>
      </c>
      <c r="M14" s="57">
        <v>100</v>
      </c>
      <c r="N14" s="57">
        <v>100</v>
      </c>
      <c r="O14" s="1" t="s">
        <v>36</v>
      </c>
      <c r="P14" s="65">
        <v>570</v>
      </c>
      <c r="Q14" s="52">
        <f t="shared" si="2"/>
        <v>1140</v>
      </c>
      <c r="R14" s="8" t="s">
        <v>56</v>
      </c>
      <c r="S14" s="57">
        <v>100</v>
      </c>
      <c r="T14" s="57">
        <v>100</v>
      </c>
      <c r="U14" s="1">
        <v>2</v>
      </c>
    </row>
    <row r="15" spans="1:22" ht="27" customHeight="1">
      <c r="A15" s="1" t="s">
        <v>57</v>
      </c>
      <c r="B15" s="8">
        <v>1</v>
      </c>
      <c r="C15" s="3" t="s">
        <v>42</v>
      </c>
      <c r="D15" s="65">
        <v>50000</v>
      </c>
      <c r="E15" s="52">
        <f t="shared" si="0"/>
        <v>50000</v>
      </c>
      <c r="F15" s="53" t="s">
        <v>20</v>
      </c>
      <c r="G15" s="58">
        <v>85</v>
      </c>
      <c r="H15" s="66">
        <v>90</v>
      </c>
      <c r="I15" s="3" t="s">
        <v>32</v>
      </c>
      <c r="J15" s="65">
        <v>110000</v>
      </c>
      <c r="K15" s="52">
        <f t="shared" si="1"/>
        <v>110000</v>
      </c>
      <c r="L15" s="8" t="s">
        <v>28</v>
      </c>
      <c r="M15" s="54">
        <v>99.4</v>
      </c>
      <c r="N15" s="57">
        <v>100</v>
      </c>
      <c r="O15" s="1" t="s">
        <v>24</v>
      </c>
      <c r="P15" s="65">
        <v>123000</v>
      </c>
      <c r="Q15" s="52">
        <f t="shared" si="2"/>
        <v>123000</v>
      </c>
      <c r="R15" s="8" t="s">
        <v>19</v>
      </c>
      <c r="S15" s="57">
        <v>100</v>
      </c>
      <c r="T15" s="57">
        <v>100</v>
      </c>
      <c r="U15" s="1">
        <v>1</v>
      </c>
    </row>
    <row r="16" spans="1:22" ht="27" customHeight="1">
      <c r="A16" s="1" t="s">
        <v>58</v>
      </c>
      <c r="B16" s="8">
        <v>10</v>
      </c>
      <c r="C16" s="3" t="s">
        <v>18</v>
      </c>
      <c r="D16" s="65">
        <v>75000</v>
      </c>
      <c r="E16" s="52">
        <f t="shared" si="0"/>
        <v>750000</v>
      </c>
      <c r="F16" s="53" t="s">
        <v>19</v>
      </c>
      <c r="G16" s="58">
        <v>89</v>
      </c>
      <c r="H16" s="63">
        <v>100</v>
      </c>
      <c r="I16" s="3" t="s">
        <v>12</v>
      </c>
      <c r="J16" s="65">
        <v>70000</v>
      </c>
      <c r="K16" s="52">
        <f t="shared" si="1"/>
        <v>700000</v>
      </c>
      <c r="L16" s="8" t="s">
        <v>13</v>
      </c>
      <c r="M16" s="54">
        <v>99.4</v>
      </c>
      <c r="N16" s="54">
        <v>99.7</v>
      </c>
      <c r="O16" s="1" t="s">
        <v>32</v>
      </c>
      <c r="P16" s="65">
        <v>77000</v>
      </c>
      <c r="Q16" s="52">
        <f t="shared" si="2"/>
        <v>770000</v>
      </c>
      <c r="R16" s="8" t="s">
        <v>13</v>
      </c>
      <c r="S16" s="57">
        <v>100</v>
      </c>
      <c r="T16" s="57">
        <v>100</v>
      </c>
      <c r="U16" s="1">
        <v>2</v>
      </c>
    </row>
    <row r="17" spans="1:21" ht="27" customHeight="1">
      <c r="A17" s="1" t="s">
        <v>59</v>
      </c>
      <c r="B17" s="8">
        <v>1</v>
      </c>
      <c r="C17" s="3" t="s">
        <v>60</v>
      </c>
      <c r="D17" s="65">
        <v>300000</v>
      </c>
      <c r="E17" s="52">
        <f t="shared" si="0"/>
        <v>300000</v>
      </c>
      <c r="F17" s="53" t="s">
        <v>35</v>
      </c>
      <c r="G17" s="58">
        <v>89</v>
      </c>
      <c r="H17" s="57">
        <v>100</v>
      </c>
      <c r="I17" s="3" t="s">
        <v>18</v>
      </c>
      <c r="J17" s="65">
        <v>349000</v>
      </c>
      <c r="K17" s="52">
        <f t="shared" si="1"/>
        <v>349000</v>
      </c>
      <c r="L17" s="8" t="s">
        <v>28</v>
      </c>
      <c r="M17" s="57">
        <v>100</v>
      </c>
      <c r="N17" s="57">
        <v>100</v>
      </c>
      <c r="O17" s="1" t="s">
        <v>15</v>
      </c>
      <c r="P17" s="65">
        <v>349500</v>
      </c>
      <c r="Q17" s="52">
        <f t="shared" si="2"/>
        <v>349500</v>
      </c>
      <c r="R17" s="8" t="s">
        <v>28</v>
      </c>
      <c r="S17" s="57">
        <v>100</v>
      </c>
      <c r="T17" s="57">
        <v>100</v>
      </c>
      <c r="U17" s="1">
        <v>1</v>
      </c>
    </row>
    <row r="18" spans="1:21" ht="27" customHeight="1">
      <c r="A18" s="1" t="s">
        <v>61</v>
      </c>
      <c r="B18" s="8">
        <v>1</v>
      </c>
      <c r="C18" s="3" t="s">
        <v>60</v>
      </c>
      <c r="D18" s="65">
        <v>2500000</v>
      </c>
      <c r="E18" s="52">
        <f t="shared" si="0"/>
        <v>2500000</v>
      </c>
      <c r="F18" s="53" t="s">
        <v>13</v>
      </c>
      <c r="G18" s="57">
        <v>100</v>
      </c>
      <c r="H18" s="63">
        <v>100</v>
      </c>
      <c r="I18" s="3" t="s">
        <v>43</v>
      </c>
      <c r="J18" s="65">
        <v>2100000</v>
      </c>
      <c r="K18" s="52">
        <f t="shared" si="1"/>
        <v>2100000</v>
      </c>
      <c r="L18" s="8" t="s">
        <v>62</v>
      </c>
      <c r="M18" s="54">
        <v>99.4</v>
      </c>
      <c r="N18" s="54">
        <v>99.7</v>
      </c>
      <c r="O18" s="1" t="s">
        <v>32</v>
      </c>
      <c r="P18" s="65">
        <v>2400000</v>
      </c>
      <c r="Q18" s="52">
        <f t="shared" si="2"/>
        <v>2400000</v>
      </c>
      <c r="R18" s="8" t="s">
        <v>19</v>
      </c>
      <c r="S18" s="57">
        <v>100</v>
      </c>
      <c r="T18" s="54">
        <v>99.7</v>
      </c>
      <c r="U18" s="1">
        <v>1</v>
      </c>
    </row>
    <row r="19" spans="1:21" ht="27" customHeight="1">
      <c r="A19" s="1" t="s">
        <v>63</v>
      </c>
      <c r="B19" s="8">
        <v>1</v>
      </c>
      <c r="C19" s="3" t="s">
        <v>52</v>
      </c>
      <c r="D19" s="65">
        <v>300000</v>
      </c>
      <c r="E19" s="52">
        <f t="shared" si="0"/>
        <v>300000</v>
      </c>
      <c r="F19" s="53" t="s">
        <v>28</v>
      </c>
      <c r="G19" s="60">
        <v>95</v>
      </c>
      <c r="H19" s="56">
        <v>99.2</v>
      </c>
      <c r="I19" s="3" t="s">
        <v>27</v>
      </c>
      <c r="J19" s="65">
        <v>250000</v>
      </c>
      <c r="K19" s="52">
        <f t="shared" si="1"/>
        <v>250000</v>
      </c>
      <c r="L19" s="8" t="s">
        <v>28</v>
      </c>
      <c r="M19" s="57">
        <v>100</v>
      </c>
      <c r="N19" s="62">
        <v>99.5</v>
      </c>
      <c r="O19" s="1" t="s">
        <v>24</v>
      </c>
      <c r="P19" s="65">
        <v>240000</v>
      </c>
      <c r="Q19" s="52">
        <f t="shared" si="2"/>
        <v>240000</v>
      </c>
      <c r="R19" s="8" t="s">
        <v>37</v>
      </c>
      <c r="S19" s="54">
        <v>99.5</v>
      </c>
      <c r="T19" s="55">
        <v>100</v>
      </c>
      <c r="U19" s="1">
        <v>2</v>
      </c>
    </row>
    <row r="20" spans="1:21" ht="27" customHeight="1">
      <c r="A20" s="1" t="s">
        <v>64</v>
      </c>
      <c r="B20" s="8" t="s">
        <v>65</v>
      </c>
      <c r="C20" s="3" t="s">
        <v>66</v>
      </c>
      <c r="D20" s="67" t="s">
        <v>66</v>
      </c>
      <c r="E20" s="52">
        <v>3750000</v>
      </c>
      <c r="F20" s="53" t="s">
        <v>65</v>
      </c>
      <c r="G20" s="3" t="s">
        <v>66</v>
      </c>
      <c r="H20" s="3" t="s">
        <v>66</v>
      </c>
      <c r="I20" s="3" t="s">
        <v>66</v>
      </c>
      <c r="J20" s="67" t="s">
        <v>66</v>
      </c>
      <c r="K20" s="52">
        <v>3750000</v>
      </c>
      <c r="L20" s="8" t="s">
        <v>65</v>
      </c>
      <c r="M20" s="3" t="s">
        <v>66</v>
      </c>
      <c r="N20" s="3" t="s">
        <v>66</v>
      </c>
      <c r="O20" s="8" t="s">
        <v>66</v>
      </c>
      <c r="P20" s="67" t="s">
        <v>66</v>
      </c>
      <c r="Q20" s="52">
        <v>3750000</v>
      </c>
      <c r="R20" s="8" t="s">
        <v>65</v>
      </c>
      <c r="S20" s="3" t="s">
        <v>66</v>
      </c>
      <c r="T20" s="3" t="s">
        <v>66</v>
      </c>
    </row>
    <row r="21" spans="1:21" ht="27" customHeight="1">
      <c r="B21" s="8"/>
      <c r="C21" s="3"/>
      <c r="D21" s="65"/>
      <c r="E21" s="52">
        <f>SUM(E2:E20)</f>
        <v>20519200</v>
      </c>
      <c r="F21" s="53"/>
      <c r="G21" s="8"/>
      <c r="H21" s="3"/>
      <c r="I21" s="3"/>
      <c r="J21" s="65"/>
      <c r="K21" s="52">
        <f>SUM(K2:K20)</f>
        <v>19907950</v>
      </c>
      <c r="L21" s="8"/>
      <c r="M21" s="3"/>
      <c r="N21" s="3"/>
      <c r="Q21" s="52">
        <f>SUM(Q2:Q20)</f>
        <v>20035000</v>
      </c>
      <c r="R21" s="8"/>
      <c r="S21" s="8"/>
      <c r="T21" s="8"/>
    </row>
    <row r="22" spans="1:21" ht="27" customHeight="1">
      <c r="A22" s="1" t="s">
        <v>67</v>
      </c>
      <c r="B22" s="8"/>
      <c r="C22" s="3"/>
      <c r="F22" s="53"/>
      <c r="G22" s="8"/>
      <c r="H22" s="3"/>
      <c r="L22" s="8"/>
      <c r="M22" s="8"/>
      <c r="N22" s="8"/>
      <c r="R22" s="8"/>
      <c r="S22" s="8"/>
      <c r="T22" s="8"/>
    </row>
    <row r="23" spans="1:21" ht="27" customHeight="1">
      <c r="A23" s="6" t="s">
        <v>68</v>
      </c>
      <c r="B23" s="68" t="s">
        <v>69</v>
      </c>
      <c r="C23" s="69" t="s">
        <v>70</v>
      </c>
      <c r="D23" s="70" t="s">
        <v>71</v>
      </c>
      <c r="E23" s="70"/>
      <c r="F23" s="71" t="s">
        <v>72</v>
      </c>
      <c r="G23" s="72" t="s">
        <v>73</v>
      </c>
      <c r="H23" s="3"/>
      <c r="K23" s="52"/>
      <c r="L23" s="8"/>
      <c r="M23" s="8"/>
      <c r="N23" s="8"/>
      <c r="R23" s="8"/>
      <c r="S23" s="8"/>
      <c r="T23" s="8"/>
    </row>
    <row r="24" spans="1:21" ht="18">
      <c r="A24" s="73" t="s">
        <v>74</v>
      </c>
      <c r="B24" s="74">
        <v>1</v>
      </c>
      <c r="C24" s="75" t="s">
        <v>75</v>
      </c>
      <c r="D24" s="73" t="s">
        <v>76</v>
      </c>
      <c r="E24" s="73"/>
      <c r="F24" s="76" t="s">
        <v>77</v>
      </c>
      <c r="G24" s="73" t="s">
        <v>78</v>
      </c>
      <c r="H24" s="3"/>
      <c r="L24" s="8"/>
      <c r="M24" s="8"/>
      <c r="N24" s="8"/>
      <c r="R24" s="8"/>
      <c r="S24" s="8"/>
      <c r="T24" s="8"/>
    </row>
    <row r="25" spans="1:21" ht="18">
      <c r="A25" s="73" t="s">
        <v>79</v>
      </c>
      <c r="B25" s="74">
        <v>1</v>
      </c>
      <c r="C25" s="75" t="s">
        <v>80</v>
      </c>
      <c r="D25" s="73" t="s">
        <v>81</v>
      </c>
      <c r="E25" s="73"/>
      <c r="F25" s="76" t="s">
        <v>82</v>
      </c>
      <c r="G25" s="73" t="s">
        <v>83</v>
      </c>
      <c r="H25" s="3"/>
      <c r="K25" s="52"/>
      <c r="L25" s="8"/>
      <c r="M25" s="8"/>
      <c r="N25" s="8"/>
      <c r="R25" s="8"/>
      <c r="S25" s="8"/>
      <c r="T25" s="8"/>
    </row>
    <row r="26" spans="1:21" ht="27" customHeight="1">
      <c r="B26" s="8"/>
      <c r="C26" s="3"/>
      <c r="F26" s="53"/>
      <c r="G26" s="8"/>
      <c r="H26" s="3"/>
      <c r="L26" s="8"/>
      <c r="M26" s="8"/>
      <c r="N26" s="8"/>
      <c r="R26" s="8"/>
      <c r="S26" s="8"/>
      <c r="T26" s="8"/>
    </row>
    <row r="27" spans="1:21" ht="18">
      <c r="A27" s="6" t="s">
        <v>84</v>
      </c>
      <c r="I27" s="79"/>
    </row>
    <row r="29" spans="1:21">
      <c r="D29" s="65"/>
      <c r="E29" s="65"/>
      <c r="I29" s="80"/>
    </row>
    <row r="30" spans="1:21">
      <c r="E30" s="65"/>
      <c r="I30" s="80"/>
    </row>
    <row r="31" spans="1:21">
      <c r="E31" s="65"/>
    </row>
  </sheetData>
  <phoneticPr fontId="3" type="noConversion"/>
  <pageMargins left="0.2" right="0.2" top="1.25" bottom="0.25" header="0.55000000000000004" footer="0"/>
  <pageSetup paperSize="17" scale="32" fitToHeight="0" orientation="landscape" r:id="rId1"/>
  <headerFooter alignWithMargins="0">
    <oddHeader>&amp;C&amp;"Arial,Bold"&amp;24Firm Procurement - Top 20 Commodities - Suppliers Bid Information</oddHeader>
    <oddFooter>&amp;LAttachment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3"/>
  <sheetViews>
    <sheetView zoomScale="80" workbookViewId="0">
      <selection activeCell="E10" sqref="E10"/>
    </sheetView>
  </sheetViews>
  <sheetFormatPr defaultColWidth="9.1796875" defaultRowHeight="13"/>
  <cols>
    <col min="1" max="1" width="9.1796875" style="14"/>
    <col min="2" max="2" width="37.26953125" style="14" customWidth="1"/>
    <col min="3" max="3" width="15.1796875" style="13" bestFit="1" customWidth="1"/>
    <col min="4" max="16384" width="9.1796875" style="14"/>
  </cols>
  <sheetData>
    <row r="1" spans="2:3" ht="18">
      <c r="B1" s="12" t="s">
        <v>85</v>
      </c>
    </row>
    <row r="2" spans="2:3" ht="18">
      <c r="B2" s="12" t="s">
        <v>86</v>
      </c>
    </row>
    <row r="3" spans="2:3" ht="18">
      <c r="B3" s="12" t="s">
        <v>87</v>
      </c>
    </row>
    <row r="4" spans="2:3" ht="13.5" thickBot="1"/>
    <row r="5" spans="2:3">
      <c r="B5" s="15" t="s">
        <v>88</v>
      </c>
      <c r="C5" s="16">
        <v>35</v>
      </c>
    </row>
    <row r="6" spans="2:3">
      <c r="B6" s="17" t="s">
        <v>89</v>
      </c>
      <c r="C6" s="18">
        <v>48</v>
      </c>
    </row>
    <row r="7" spans="2:3">
      <c r="B7" s="17"/>
      <c r="C7" s="18"/>
    </row>
    <row r="8" spans="2:3">
      <c r="B8" s="17" t="s">
        <v>90</v>
      </c>
      <c r="C8" s="19"/>
    </row>
    <row r="9" spans="2:3">
      <c r="B9" s="20" t="s">
        <v>91</v>
      </c>
      <c r="C9" s="18">
        <v>8250</v>
      </c>
    </row>
    <row r="10" spans="2:3">
      <c r="B10" s="20" t="s">
        <v>92</v>
      </c>
      <c r="C10" s="18">
        <v>16000</v>
      </c>
    </row>
    <row r="11" spans="2:3">
      <c r="B11" s="20" t="s">
        <v>93</v>
      </c>
      <c r="C11" s="18">
        <v>3500</v>
      </c>
    </row>
    <row r="12" spans="2:3">
      <c r="B12" s="20" t="s">
        <v>94</v>
      </c>
      <c r="C12" s="18">
        <v>2250</v>
      </c>
    </row>
    <row r="13" spans="2:3" ht="13.5" thickBot="1">
      <c r="B13" s="21"/>
      <c r="C13" s="22"/>
    </row>
  </sheetData>
  <printOptions horizontalCentered="1" verticalCentered="1"/>
  <pageMargins left="0.18" right="0.21" top="0.43" bottom="0.28000000000000003" header="0.4" footer="0.27"/>
  <pageSetup scale="150" orientation="landscape" verticalDpi="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R40"/>
  <sheetViews>
    <sheetView zoomScale="75" workbookViewId="0">
      <selection activeCell="B2" sqref="B2"/>
    </sheetView>
  </sheetViews>
  <sheetFormatPr defaultRowHeight="12.5"/>
  <cols>
    <col min="1" max="1" width="1.54296875" customWidth="1"/>
    <col min="2" max="2" width="34.7265625" customWidth="1"/>
    <col min="3" max="3" width="16" customWidth="1"/>
    <col min="4" max="4" width="11.54296875" customWidth="1"/>
    <col min="5" max="5" width="11" customWidth="1"/>
    <col min="6" max="6" width="14.81640625" bestFit="1" customWidth="1"/>
    <col min="7" max="7" width="11.7265625" customWidth="1"/>
    <col min="8" max="8" width="12.81640625" customWidth="1"/>
    <col min="9" max="9" width="13" customWidth="1"/>
    <col min="10" max="10" width="16.1796875" bestFit="1" customWidth="1"/>
    <col min="11" max="11" width="5" customWidth="1"/>
    <col min="12" max="12" width="14.26953125" customWidth="1"/>
    <col min="13" max="13" width="11.1796875" customWidth="1"/>
    <col min="14" max="14" width="9" customWidth="1"/>
    <col min="15" max="15" width="12.81640625" customWidth="1"/>
    <col min="16" max="16" width="13" customWidth="1"/>
    <col min="17" max="17" width="11.7265625" customWidth="1"/>
    <col min="18" max="18" width="18.26953125" bestFit="1" customWidth="1"/>
    <col min="19" max="19" width="5" customWidth="1"/>
    <col min="20" max="20" width="14.7265625" customWidth="1"/>
    <col min="21" max="21" width="11.54296875" customWidth="1"/>
    <col min="22" max="22" width="9" customWidth="1"/>
    <col min="23" max="23" width="12.7265625" customWidth="1"/>
    <col min="24" max="24" width="13" customWidth="1"/>
    <col min="25" max="25" width="11.81640625" customWidth="1"/>
    <col min="26" max="26" width="18.26953125" bestFit="1" customWidth="1"/>
    <col min="27" max="27" width="5" customWidth="1"/>
    <col min="28" max="28" width="15" customWidth="1"/>
    <col min="29" max="29" width="11.54296875" customWidth="1"/>
    <col min="30" max="30" width="8" customWidth="1"/>
    <col min="31" max="31" width="12.7265625" customWidth="1"/>
    <col min="32" max="32" width="13" customWidth="1"/>
    <col min="33" max="33" width="11.7265625" customWidth="1"/>
    <col min="34" max="34" width="17.453125" bestFit="1" customWidth="1"/>
    <col min="35" max="148" width="9.1796875" style="25"/>
  </cols>
  <sheetData>
    <row r="1" spans="1:148" s="4" customFormat="1" ht="60.75" customHeight="1">
      <c r="A1" s="81"/>
      <c r="B1" s="23" t="s">
        <v>95</v>
      </c>
      <c r="C1" s="23" t="s">
        <v>96</v>
      </c>
      <c r="D1" s="23" t="s">
        <v>97</v>
      </c>
      <c r="E1" s="23" t="s">
        <v>98</v>
      </c>
      <c r="F1" s="23" t="s">
        <v>99</v>
      </c>
      <c r="G1" s="23" t="s">
        <v>5</v>
      </c>
      <c r="H1" s="23" t="s">
        <v>6</v>
      </c>
      <c r="I1" s="23" t="s">
        <v>7</v>
      </c>
      <c r="J1" s="23" t="s">
        <v>100</v>
      </c>
      <c r="K1" s="24"/>
      <c r="L1" s="23" t="s">
        <v>101</v>
      </c>
      <c r="M1" s="23" t="s">
        <v>97</v>
      </c>
      <c r="N1" s="23" t="s">
        <v>98</v>
      </c>
      <c r="O1" s="23" t="s">
        <v>102</v>
      </c>
      <c r="P1" s="23" t="s">
        <v>103</v>
      </c>
      <c r="Q1" s="23" t="s">
        <v>104</v>
      </c>
      <c r="R1" s="23" t="s">
        <v>100</v>
      </c>
      <c r="S1" s="24"/>
      <c r="T1" s="23" t="s">
        <v>105</v>
      </c>
      <c r="U1" s="23" t="s">
        <v>97</v>
      </c>
      <c r="V1" s="23" t="s">
        <v>98</v>
      </c>
      <c r="W1" s="23" t="s">
        <v>102</v>
      </c>
      <c r="X1" s="23" t="s">
        <v>106</v>
      </c>
      <c r="Y1" s="23" t="s">
        <v>104</v>
      </c>
      <c r="Z1" s="23" t="s">
        <v>100</v>
      </c>
      <c r="AA1" s="24"/>
      <c r="AB1" s="23" t="s">
        <v>107</v>
      </c>
      <c r="AC1" s="23" t="s">
        <v>97</v>
      </c>
      <c r="AD1" s="23" t="s">
        <v>98</v>
      </c>
      <c r="AE1" s="23" t="s">
        <v>102</v>
      </c>
      <c r="AF1" s="23" t="s">
        <v>106</v>
      </c>
      <c r="AG1" s="23" t="s">
        <v>104</v>
      </c>
      <c r="AH1" s="23" t="s">
        <v>100</v>
      </c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</row>
    <row r="2" spans="1:148" s="4" customFormat="1" ht="15.5">
      <c r="A2" s="26"/>
      <c r="B2" s="27" t="s">
        <v>93</v>
      </c>
      <c r="C2" s="28">
        <v>97</v>
      </c>
      <c r="D2" s="5">
        <f>3500*1.1</f>
        <v>3850.0000000000005</v>
      </c>
      <c r="E2" s="5" t="s">
        <v>108</v>
      </c>
      <c r="F2" s="5" t="s">
        <v>109</v>
      </c>
      <c r="G2" s="5" t="s">
        <v>56</v>
      </c>
      <c r="H2" s="11">
        <v>99.75</v>
      </c>
      <c r="I2" s="10">
        <v>100</v>
      </c>
      <c r="J2" s="29">
        <f>C2*D2</f>
        <v>373450.00000000006</v>
      </c>
      <c r="K2" s="24"/>
      <c r="L2" s="28" t="s">
        <v>110</v>
      </c>
      <c r="N2" s="5"/>
      <c r="O2" s="5"/>
      <c r="R2" s="29"/>
      <c r="S2" s="24"/>
      <c r="T2" s="28">
        <v>92</v>
      </c>
      <c r="U2" s="5">
        <v>4000</v>
      </c>
      <c r="V2" s="5" t="s">
        <v>108</v>
      </c>
      <c r="W2" s="5" t="s">
        <v>111</v>
      </c>
      <c r="X2" s="30">
        <v>100</v>
      </c>
      <c r="Y2" s="30">
        <v>100</v>
      </c>
      <c r="Z2" s="29">
        <f>U2*T2</f>
        <v>368000</v>
      </c>
      <c r="AA2" s="24"/>
      <c r="AB2" s="28">
        <v>100</v>
      </c>
      <c r="AC2" s="31">
        <v>3200</v>
      </c>
      <c r="AD2" s="5" t="s">
        <v>112</v>
      </c>
      <c r="AE2" s="5" t="s">
        <v>113</v>
      </c>
      <c r="AF2" s="11">
        <v>99</v>
      </c>
      <c r="AG2" s="11">
        <v>99.5</v>
      </c>
      <c r="AH2" s="28">
        <f>AB2*AC2</f>
        <v>320000</v>
      </c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</row>
    <row r="3" spans="1:148" s="4" customFormat="1" ht="15.5">
      <c r="A3" s="26"/>
      <c r="B3" s="27" t="s">
        <v>94</v>
      </c>
      <c r="C3" s="28">
        <v>97</v>
      </c>
      <c r="D3" s="5">
        <f>2250*1.1</f>
        <v>2475</v>
      </c>
      <c r="E3" s="5" t="s">
        <v>108</v>
      </c>
      <c r="F3" s="5" t="s">
        <v>109</v>
      </c>
      <c r="G3" s="5" t="s">
        <v>114</v>
      </c>
      <c r="H3" s="32">
        <v>97.99</v>
      </c>
      <c r="I3" s="10">
        <v>100</v>
      </c>
      <c r="J3" s="29">
        <f>C3*D3</f>
        <v>240075</v>
      </c>
      <c r="K3" s="24"/>
      <c r="L3" s="28">
        <v>89</v>
      </c>
      <c r="M3" s="31">
        <v>2500</v>
      </c>
      <c r="N3" s="5" t="s">
        <v>112</v>
      </c>
      <c r="O3" s="5" t="s">
        <v>115</v>
      </c>
      <c r="P3" s="33">
        <v>95</v>
      </c>
      <c r="Q3" s="33">
        <v>98</v>
      </c>
      <c r="R3" s="29">
        <f>L3*M3</f>
        <v>222500</v>
      </c>
      <c r="S3" s="24"/>
      <c r="T3" s="5" t="s">
        <v>110</v>
      </c>
      <c r="V3" s="34"/>
      <c r="W3" s="34"/>
      <c r="Z3" s="29"/>
      <c r="AA3" s="24"/>
      <c r="AB3" s="28">
        <v>100</v>
      </c>
      <c r="AC3" s="31">
        <v>2300</v>
      </c>
      <c r="AD3" s="5" t="s">
        <v>112</v>
      </c>
      <c r="AE3" s="5" t="s">
        <v>113</v>
      </c>
      <c r="AF3" s="11">
        <v>99</v>
      </c>
      <c r="AG3" s="11">
        <v>99.5</v>
      </c>
      <c r="AH3" s="28">
        <f>AB3*AC3</f>
        <v>230000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</row>
    <row r="4" spans="1:148" s="4" customFormat="1" ht="15.5">
      <c r="B4" s="35" t="s">
        <v>116</v>
      </c>
      <c r="D4" s="36"/>
      <c r="G4" s="34"/>
      <c r="J4" s="5" t="s">
        <v>65</v>
      </c>
      <c r="K4" s="24"/>
      <c r="M4" s="36"/>
      <c r="N4" s="5"/>
      <c r="O4" s="5"/>
      <c r="R4" s="29">
        <v>3000000</v>
      </c>
      <c r="S4" s="24"/>
      <c r="U4" s="36"/>
      <c r="Z4" s="29">
        <v>6000000</v>
      </c>
      <c r="AA4" s="24"/>
      <c r="AB4" s="28"/>
      <c r="AC4" s="36"/>
      <c r="AH4" s="28">
        <v>8500000</v>
      </c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</row>
    <row r="5" spans="1:148" s="37" customFormat="1" ht="30.75" customHeight="1">
      <c r="B5" s="38"/>
      <c r="D5" s="39"/>
      <c r="E5" s="40"/>
      <c r="F5" s="40"/>
      <c r="G5" s="41"/>
      <c r="I5" s="40"/>
      <c r="J5" s="40"/>
      <c r="K5" s="40"/>
      <c r="M5" s="39"/>
      <c r="N5" s="42"/>
      <c r="O5" s="42"/>
      <c r="R5" s="40"/>
      <c r="S5" s="40"/>
      <c r="U5" s="39"/>
      <c r="Z5" s="40"/>
      <c r="AA5" s="40"/>
      <c r="AC5" s="39"/>
      <c r="AH5" s="40"/>
    </row>
    <row r="6" spans="1:148" s="44" customFormat="1" ht="16.5" customHeight="1">
      <c r="A6" s="43" t="s">
        <v>117</v>
      </c>
      <c r="D6" s="45"/>
      <c r="E6" s="45"/>
      <c r="F6" s="45"/>
      <c r="G6" s="46"/>
      <c r="H6" s="45"/>
      <c r="I6" s="45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</row>
    <row r="7" spans="1:148" s="44" customFormat="1" ht="16.5" customHeight="1">
      <c r="A7" s="47" t="s">
        <v>118</v>
      </c>
      <c r="D7" s="45"/>
      <c r="E7" s="45"/>
      <c r="F7" s="45"/>
      <c r="G7" s="46"/>
      <c r="H7" s="45"/>
      <c r="I7" s="45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</row>
    <row r="8" spans="1:148" s="44" customFormat="1" ht="16.5" customHeight="1">
      <c r="A8" s="48" t="s">
        <v>119</v>
      </c>
      <c r="D8" s="45"/>
      <c r="E8" s="45"/>
      <c r="F8" s="45"/>
      <c r="G8" s="46"/>
      <c r="H8" s="45"/>
      <c r="I8" s="45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</row>
    <row r="9" spans="1:148" s="44" customFormat="1" ht="17.5">
      <c r="A9" s="49" t="s">
        <v>120</v>
      </c>
      <c r="D9" s="45"/>
      <c r="E9" s="45"/>
      <c r="F9" s="45"/>
      <c r="G9" s="46"/>
      <c r="H9" s="45"/>
      <c r="I9" s="45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</row>
    <row r="10" spans="1:148" s="44" customFormat="1" ht="17.5">
      <c r="A10" s="49"/>
      <c r="D10" s="45"/>
      <c r="E10" s="45"/>
      <c r="F10" s="45"/>
      <c r="G10" s="46"/>
      <c r="H10" s="45"/>
      <c r="I10" s="45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</row>
    <row r="11" spans="1:148" s="44" customFormat="1" ht="17.5">
      <c r="A11" s="49" t="s">
        <v>121</v>
      </c>
      <c r="D11" s="45"/>
      <c r="E11" s="45"/>
      <c r="F11" s="45"/>
      <c r="G11" s="46"/>
      <c r="H11" s="45"/>
      <c r="I11" s="45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</row>
    <row r="12" spans="1:148" s="44" customFormat="1">
      <c r="G12" s="50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</row>
    <row r="13" spans="1:148" s="44" customFormat="1">
      <c r="G13" s="50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</row>
    <row r="14" spans="1:148" s="44" customFormat="1">
      <c r="G14" s="50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</row>
    <row r="15" spans="1:148">
      <c r="G15" s="51"/>
    </row>
    <row r="16" spans="1:148">
      <c r="G16" s="51"/>
    </row>
    <row r="17" spans="7:7">
      <c r="G17" s="51"/>
    </row>
    <row r="18" spans="7:7">
      <c r="G18" s="51"/>
    </row>
    <row r="19" spans="7:7">
      <c r="G19" s="51"/>
    </row>
    <row r="20" spans="7:7">
      <c r="G20" s="51"/>
    </row>
    <row r="21" spans="7:7">
      <c r="G21" s="51"/>
    </row>
    <row r="22" spans="7:7">
      <c r="G22" s="51"/>
    </row>
    <row r="23" spans="7:7">
      <c r="G23" s="51"/>
    </row>
    <row r="24" spans="7:7">
      <c r="G24" s="51"/>
    </row>
    <row r="25" spans="7:7">
      <c r="G25" s="51"/>
    </row>
    <row r="26" spans="7:7">
      <c r="G26" s="51"/>
    </row>
    <row r="27" spans="7:7">
      <c r="G27" s="51"/>
    </row>
    <row r="28" spans="7:7">
      <c r="G28" s="51"/>
    </row>
    <row r="29" spans="7:7">
      <c r="G29" s="51"/>
    </row>
    <row r="30" spans="7:7">
      <c r="G30" s="51"/>
    </row>
    <row r="31" spans="7:7">
      <c r="G31" s="51"/>
    </row>
    <row r="32" spans="7:7">
      <c r="G32" s="51"/>
    </row>
    <row r="33" spans="7:7">
      <c r="G33" s="51"/>
    </row>
    <row r="34" spans="7:7">
      <c r="G34" s="51"/>
    </row>
    <row r="35" spans="7:7">
      <c r="G35" s="51"/>
    </row>
    <row r="36" spans="7:7">
      <c r="G36" s="51"/>
    </row>
    <row r="37" spans="7:7">
      <c r="G37" s="51"/>
    </row>
    <row r="38" spans="7:7">
      <c r="G38" s="51"/>
    </row>
    <row r="39" spans="7:7">
      <c r="G39" s="51"/>
    </row>
    <row r="40" spans="7:7">
      <c r="G40" s="51"/>
    </row>
  </sheetData>
  <pageMargins left="0.75" right="0.75" top="1" bottom="1" header="0.5" footer="0.5"/>
  <pageSetup paperSize="3" scale="50" orientation="landscape" verticalDpi="4" r:id="rId1"/>
  <headerFooter alignWithMargins="0">
    <oddHeader>&amp;C&amp;"Arial,Bold"&amp;20Airframe Outsourcing Opportunities - Suppliers Bid Information</oddHeader>
    <oddFooter>&amp;LAttachment 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50B21B40782441ABAD27C95D677F5E" ma:contentTypeVersion="0" ma:contentTypeDescription="Create a new document." ma:contentTypeScope="" ma:versionID="2f2dbab0cf6ca01ba74e81d1a6ec884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67780BD-592E-4114-9AFD-A06373CE57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AA33F9-7EA4-40BF-B231-7F1F4CDF2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26EAA8-2DAA-4A1A-AEFC-6FD9D7FC5965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Major Suppliers</vt:lpstr>
      <vt:lpstr>Production Data</vt:lpstr>
      <vt:lpstr>Outsource Bid</vt:lpstr>
      <vt:lpstr>'Major Suppliers'!Print_Area</vt:lpstr>
      <vt:lpstr>'Production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downsw</dc:creator>
  <cp:keywords/>
  <cp:lastModifiedBy>ryanwon7</cp:lastModifiedBy>
  <dcterms:created xsi:type="dcterms:W3CDTF">2007-11-20T11:25:26Z</dcterms:created>
  <dcterms:modified xsi:type="dcterms:W3CDTF">2019-02-19T03:20:59Z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0x010100F750B21B40782441ABAD27C95D677F5E</vt:lpwstr>
  </property>
</Properties>
</file>