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autoCompressPictures="0"/>
  <bookViews>
    <workbookView xWindow="0" yWindow="0" windowWidth="25605" windowHeight="13740" activeTab="3"/>
  </bookViews>
  <sheets>
    <sheet name="data" sheetId="1" r:id="rId1"/>
    <sheet name="Q1-&gt;2" sheetId="2" r:id="rId2"/>
    <sheet name="Q3-&gt;6" sheetId="3" r:id="rId3"/>
    <sheet name="Q7" sheetId="5" r:id="rId4"/>
  </sheets>
  <definedNames>
    <definedName name="rf">data!$B$13</definedName>
    <definedName name="solver_adj" localSheetId="0" hidden="1">data!$B$18:$D$18</definedName>
    <definedName name="solver_adj" localSheetId="2" hidden="1">'Q3-&gt;6'!$B$18:$D$18</definedName>
    <definedName name="solver_adj" localSheetId="3" hidden="1">'Q7'!$B$18:$D$18</definedName>
    <definedName name="solver_cvg" localSheetId="0" hidden="1">0.0001</definedName>
    <definedName name="solver_cvg" localSheetId="2" hidden="1">0.0001</definedName>
    <definedName name="solver_cvg" localSheetId="3" hidden="1">0.0001</definedName>
    <definedName name="solver_drv" localSheetId="0" hidden="1">2</definedName>
    <definedName name="solver_drv" localSheetId="2" hidden="1">1</definedName>
    <definedName name="solver_drv" localSheetId="3" hidden="1">1</definedName>
    <definedName name="solver_eng" localSheetId="0" hidden="1">1</definedName>
    <definedName name="solver_est" localSheetId="0" hidden="1">1</definedName>
    <definedName name="solver_est" localSheetId="2" hidden="1">1</definedName>
    <definedName name="solver_est" localSheetId="3" hidden="1">1</definedName>
    <definedName name="solver_itr" localSheetId="0" hidden="1">2147483647</definedName>
    <definedName name="solver_itr" localSheetId="2" hidden="1">100</definedName>
    <definedName name="solver_itr" localSheetId="3" hidden="1">100</definedName>
    <definedName name="solver_lhs1" localSheetId="0" hidden="1">data!$B$22</definedName>
    <definedName name="solver_lhs1" localSheetId="2" hidden="1">'Q3-&gt;6'!$E$18</definedName>
    <definedName name="solver_lhs1" localSheetId="3" hidden="1">'Q7'!$F$18</definedName>
    <definedName name="solver_lhs2" localSheetId="0" hidden="1">data!$E$18</definedName>
    <definedName name="solver_lhs2" localSheetId="3" hidden="1">'Q7'!$B$22</definedName>
    <definedName name="solver_lin" localSheetId="2" hidden="1">2</definedName>
    <definedName name="solver_lin" localSheetId="3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eg" localSheetId="2" hidden="1">2</definedName>
    <definedName name="solver_neg" localSheetId="3" hidden="1">2</definedName>
    <definedName name="solver_nod" localSheetId="0" hidden="1">2147483647</definedName>
    <definedName name="solver_num" localSheetId="0" hidden="1">2</definedName>
    <definedName name="solver_num" localSheetId="2" hidden="1">1</definedName>
    <definedName name="solver_num" localSheetId="3" hidden="1">2</definedName>
    <definedName name="solver_nwt" localSheetId="0" hidden="1">1</definedName>
    <definedName name="solver_nwt" localSheetId="2" hidden="1">1</definedName>
    <definedName name="solver_nwt" localSheetId="3" hidden="1">1</definedName>
    <definedName name="solver_opt" localSheetId="0" hidden="1">data!$B$20</definedName>
    <definedName name="solver_opt" localSheetId="2" hidden="1">'Q3-&gt;6'!$B$22</definedName>
    <definedName name="solver_opt" localSheetId="3" hidden="1">'Q7'!$B$20</definedName>
    <definedName name="solver_pre" localSheetId="0" hidden="1">0.000001</definedName>
    <definedName name="solver_pre" localSheetId="2" hidden="1">0.000001</definedName>
    <definedName name="solver_pre" localSheetId="3" hidden="1">0.000001</definedName>
    <definedName name="solver_rbv" localSheetId="0" hidden="1">2</definedName>
    <definedName name="solver_rel1" localSheetId="0" hidden="1">1</definedName>
    <definedName name="solver_rel1" localSheetId="2" hidden="1">2</definedName>
    <definedName name="solver_rel1" localSheetId="3" hidden="1">2</definedName>
    <definedName name="solver_rel2" localSheetId="0" hidden="1">2</definedName>
    <definedName name="solver_rel2" localSheetId="3" hidden="1">2</definedName>
    <definedName name="solver_rhs1" localSheetId="0" hidden="1">data!$D$22</definedName>
    <definedName name="solver_rhs1" localSheetId="2" hidden="1">'Q3-&gt;6'!$G$18</definedName>
    <definedName name="solver_rhs1" localSheetId="3" hidden="1">'Q7'!$H$18</definedName>
    <definedName name="solver_rhs2" localSheetId="0" hidden="1">data!$G$18</definedName>
    <definedName name="solver_rhs2" localSheetId="3" hidden="1">'Q7'!$D$22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cl" localSheetId="2" hidden="1">2</definedName>
    <definedName name="solver_scl" localSheetId="3" hidden="1">2</definedName>
    <definedName name="solver_sho" localSheetId="0" hidden="1">2</definedName>
    <definedName name="solver_sho" localSheetId="2" hidden="1">2</definedName>
    <definedName name="solver_sho" localSheetId="3" hidden="1">2</definedName>
    <definedName name="solver_ssz" localSheetId="0" hidden="1">100</definedName>
    <definedName name="solver_tim" localSheetId="0" hidden="1">2147483647</definedName>
    <definedName name="solver_tim" localSheetId="2" hidden="1">100</definedName>
    <definedName name="solver_tim" localSheetId="3" hidden="1">100</definedName>
    <definedName name="solver_tol" localSheetId="0" hidden="1">0.01</definedName>
    <definedName name="solver_tol" localSheetId="2" hidden="1">0.05</definedName>
    <definedName name="solver_tol" localSheetId="3" hidden="1">0.05</definedName>
    <definedName name="solver_typ" localSheetId="0" hidden="1">1</definedName>
    <definedName name="solver_typ" localSheetId="2" hidden="1">2</definedName>
    <definedName name="solver_typ" localSheetId="3" hidden="1">1</definedName>
    <definedName name="solver_val" localSheetId="0" hidden="1">0</definedName>
    <definedName name="solver_val" localSheetId="2" hidden="1">0</definedName>
    <definedName name="solver_val" localSheetId="3" hidden="1">0</definedName>
    <definedName name="solver_ver" localSheetId="0" hidden="1">3</definedName>
    <definedName name="tau">#REF!</definedName>
  </definedNames>
  <calcPr calcId="125725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8" i="3"/>
  <c r="E18" i="5"/>
  <c r="B20"/>
  <c r="F18"/>
  <c r="D15"/>
  <c r="C15"/>
  <c r="B15"/>
  <c r="D11"/>
  <c r="C11"/>
  <c r="B11"/>
  <c r="E18" i="3"/>
  <c r="D15"/>
  <c r="C15"/>
  <c r="B15"/>
  <c r="D11"/>
  <c r="C11"/>
  <c r="B11"/>
  <c r="D18" i="2"/>
  <c r="C18"/>
  <c r="B18"/>
  <c r="E18"/>
  <c r="D15"/>
  <c r="C15"/>
  <c r="B15"/>
  <c r="D11"/>
  <c r="C11"/>
  <c r="B11"/>
  <c r="C15" i="1"/>
  <c r="D15"/>
  <c r="B15"/>
  <c r="C18"/>
  <c r="D18"/>
  <c r="B18"/>
  <c r="B22" a="1"/>
  <c r="B22"/>
  <c r="B20"/>
  <c r="E18"/>
  <c r="D11"/>
  <c r="C11"/>
  <c r="B11"/>
  <c r="B20" i="2"/>
  <c r="B22" a="1"/>
  <c r="B22"/>
  <c r="B20" i="3"/>
  <c r="B22" a="1"/>
  <c r="B22"/>
  <c r="B25" a="1"/>
  <c r="B25"/>
  <c r="C25"/>
  <c r="D25"/>
  <c r="B26"/>
  <c r="B27"/>
  <c r="C27"/>
  <c r="D27"/>
  <c r="B29" a="1"/>
  <c r="B29"/>
  <c r="B28"/>
  <c r="B30"/>
  <c r="B22" i="5" a="1"/>
  <c r="B22"/>
</calcChain>
</file>

<file path=xl/sharedStrings.xml><?xml version="1.0" encoding="utf-8"?>
<sst xmlns="http://schemas.openxmlformats.org/spreadsheetml/2006/main" count="110" uniqueCount="25">
  <si>
    <t>Covariance matrix</t>
  </si>
  <si>
    <t>Volatility</t>
  </si>
  <si>
    <t>Mean return</t>
  </si>
  <si>
    <t>Porfolio</t>
  </si>
  <si>
    <t>=</t>
  </si>
  <si>
    <t>&lt;=</t>
  </si>
  <si>
    <t>x1</t>
  </si>
  <si>
    <t>x2</t>
  </si>
  <si>
    <t>x3</t>
  </si>
  <si>
    <t>Volatility (%)</t>
  </si>
  <si>
    <t>Rate of return (%)</t>
  </si>
  <si>
    <t>Asset 1</t>
  </si>
  <si>
    <t>Asset 2</t>
  </si>
  <si>
    <t>Asset 3</t>
  </si>
  <si>
    <t>Interest rate</t>
  </si>
  <si>
    <t>Excess return</t>
  </si>
  <si>
    <t>Sharpe Portfolio Calculations</t>
  </si>
  <si>
    <t>Positions</t>
  </si>
  <si>
    <t>inv(V)*mu_hat</t>
  </si>
  <si>
    <t>Sum-of-positions</t>
  </si>
  <si>
    <t>Sharpe Optimal Portfolio</t>
  </si>
  <si>
    <t>s*</t>
  </si>
  <si>
    <t>Mean excess return</t>
  </si>
  <si>
    <t>Optimal Sharpe ratio</t>
  </si>
  <si>
    <t>x0</t>
  </si>
</sst>
</file>

<file path=xl/styles.xml><?xml version="1.0" encoding="utf-8"?>
<styleSheet xmlns="http://schemas.openxmlformats.org/spreadsheetml/2006/main">
  <numFmts count="1">
    <numFmt numFmtId="164" formatCode="0.00000"/>
  </numFmts>
  <fonts count="6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sz val="8"/>
      <name val="Verdana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0">
    <xf numFmtId="0" fontId="0" fillId="0" borderId="0" xfId="0"/>
    <xf numFmtId="0" fontId="1" fillId="0" borderId="0" xfId="1"/>
    <xf numFmtId="0" fontId="0" fillId="0" borderId="0" xfId="0" applyAlignment="1"/>
    <xf numFmtId="2" fontId="3" fillId="0" borderId="1" xfId="2" applyNumberFormat="1" applyFont="1" applyBorder="1" applyAlignment="1">
      <alignment horizontal="center"/>
    </xf>
    <xf numFmtId="2" fontId="0" fillId="3" borderId="1" xfId="0" applyNumberFormat="1" applyFill="1" applyBorder="1"/>
    <xf numFmtId="2" fontId="0" fillId="4" borderId="1" xfId="0" applyNumberFormat="1" applyFill="1" applyBorder="1"/>
    <xf numFmtId="0" fontId="0" fillId="0" borderId="0" xfId="0" applyAlignment="1">
      <alignment horizontal="center"/>
    </xf>
    <xf numFmtId="2" fontId="0" fillId="6" borderId="1" xfId="0" applyNumberFormat="1" applyFill="1" applyBorder="1"/>
    <xf numFmtId="2" fontId="0" fillId="5" borderId="1" xfId="0" applyNumberFormat="1" applyFill="1" applyBorder="1"/>
    <xf numFmtId="2" fontId="0" fillId="0" borderId="0" xfId="0" applyNumberFormat="1"/>
    <xf numFmtId="0" fontId="0" fillId="0" borderId="1" xfId="0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64" fontId="3" fillId="0" borderId="1" xfId="2" applyNumberFormat="1" applyFont="1" applyBorder="1" applyAlignment="1">
      <alignment horizontal="center"/>
    </xf>
    <xf numFmtId="0" fontId="1" fillId="0" borderId="0" xfId="1" applyAlignment="1">
      <alignment horizontal="center"/>
    </xf>
    <xf numFmtId="0" fontId="5" fillId="0" borderId="0" xfId="0" applyFont="1"/>
    <xf numFmtId="2" fontId="0" fillId="7" borderId="1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3" fillId="0" borderId="0" xfId="2" applyNumberFormat="1" applyFont="1" applyBorder="1" applyAlignment="1">
      <alignment horizontal="center"/>
    </xf>
    <xf numFmtId="164" fontId="3" fillId="0" borderId="0" xfId="2" applyNumberFormat="1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3">
    <cellStyle name="Heading 4" xfId="1" builtinId="19"/>
    <cellStyle name="Normal" xfId="0" builtinId="0"/>
    <cellStyle name="Normal_BL" xfId="2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 enableFormatConditionsCalculation="0"/>
  <dimension ref="A1:G27"/>
  <sheetViews>
    <sheetView workbookViewId="0">
      <selection activeCell="D27" sqref="A1:XFD1048576"/>
    </sheetView>
  </sheetViews>
  <sheetFormatPr defaultColWidth="8.85546875" defaultRowHeight="15"/>
  <cols>
    <col min="1" max="1" width="19.85546875" customWidth="1"/>
    <col min="2" max="2" width="11.42578125" customWidth="1"/>
    <col min="3" max="3" width="12.28515625" customWidth="1"/>
    <col min="4" max="4" width="16" customWidth="1"/>
    <col min="5" max="5" width="12.140625" customWidth="1"/>
    <col min="6" max="6" width="7.85546875" customWidth="1"/>
    <col min="7" max="7" width="10" customWidth="1"/>
    <col min="8" max="8" width="16.28515625" customWidth="1"/>
    <col min="9" max="9" width="18" customWidth="1"/>
  </cols>
  <sheetData>
    <row r="1" spans="1:5">
      <c r="B1" s="13" t="s">
        <v>11</v>
      </c>
      <c r="C1" s="13" t="s">
        <v>12</v>
      </c>
      <c r="D1" s="13" t="s">
        <v>13</v>
      </c>
    </row>
    <row r="2" spans="1:5">
      <c r="A2" t="s">
        <v>2</v>
      </c>
      <c r="B2" s="3">
        <v>6</v>
      </c>
      <c r="C2" s="3">
        <v>2</v>
      </c>
      <c r="D2" s="3">
        <v>4</v>
      </c>
    </row>
    <row r="4" spans="1:5">
      <c r="A4" t="s">
        <v>0</v>
      </c>
    </row>
    <row r="5" spans="1:5">
      <c r="B5" s="13" t="s">
        <v>11</v>
      </c>
      <c r="C5" s="13" t="s">
        <v>12</v>
      </c>
      <c r="D5" s="13" t="s">
        <v>13</v>
      </c>
      <c r="E5" s="2"/>
    </row>
    <row r="6" spans="1:5">
      <c r="A6" s="1" t="s">
        <v>11</v>
      </c>
      <c r="B6" s="12">
        <v>8.0000000000000002E-3</v>
      </c>
      <c r="C6" s="12">
        <v>-2E-3</v>
      </c>
      <c r="D6" s="12">
        <v>4.0000000000000001E-3</v>
      </c>
    </row>
    <row r="7" spans="1:5">
      <c r="A7" s="1" t="s">
        <v>12</v>
      </c>
      <c r="B7" s="12">
        <v>-2E-3</v>
      </c>
      <c r="C7" s="12">
        <v>2E-3</v>
      </c>
      <c r="D7" s="12">
        <v>-2E-3</v>
      </c>
    </row>
    <row r="8" spans="1:5">
      <c r="A8" s="1" t="s">
        <v>13</v>
      </c>
      <c r="B8" s="12">
        <v>4.0000000000000001E-3</v>
      </c>
      <c r="C8" s="12">
        <v>-2E-3</v>
      </c>
      <c r="D8" s="12">
        <v>8.0000000000000002E-3</v>
      </c>
    </row>
    <row r="10" spans="1:5">
      <c r="B10" s="13" t="s">
        <v>11</v>
      </c>
      <c r="C10" s="13" t="s">
        <v>12</v>
      </c>
      <c r="D10" s="13" t="s">
        <v>13</v>
      </c>
    </row>
    <row r="11" spans="1:5">
      <c r="A11" t="s">
        <v>1</v>
      </c>
      <c r="B11" s="3">
        <f>100*SQRT(B6)</f>
        <v>8.9442719099991592</v>
      </c>
      <c r="C11" s="3">
        <f>100*SQRT(C7)</f>
        <v>4.4721359549995796</v>
      </c>
      <c r="D11" s="3">
        <f>100*SQRT(D8)</f>
        <v>8.9442719099991592</v>
      </c>
    </row>
    <row r="13" spans="1:5">
      <c r="A13" t="s">
        <v>14</v>
      </c>
      <c r="B13">
        <v>1</v>
      </c>
    </row>
    <row r="15" spans="1:5">
      <c r="A15" t="s">
        <v>15</v>
      </c>
      <c r="B15" s="3">
        <f>B2-rf</f>
        <v>5</v>
      </c>
      <c r="C15" s="3">
        <f>C2-rf</f>
        <v>1</v>
      </c>
      <c r="D15" s="3">
        <f>D2-rf</f>
        <v>3</v>
      </c>
    </row>
    <row r="17" spans="1:7">
      <c r="A17" t="s">
        <v>3</v>
      </c>
      <c r="B17" s="10" t="s">
        <v>6</v>
      </c>
      <c r="C17" s="10" t="s">
        <v>7</v>
      </c>
      <c r="D17" s="10" t="s">
        <v>8</v>
      </c>
    </row>
    <row r="18" spans="1:7">
      <c r="B18" s="11">
        <f ca="1">NORMINV(RAND(),0,1)</f>
        <v>-0.66040598799068517</v>
      </c>
      <c r="C18" s="11">
        <f t="shared" ref="C18:D18" ca="1" si="0">NORMINV(RAND(),0,1)</f>
        <v>0.69831975485163666</v>
      </c>
      <c r="D18" s="11">
        <f t="shared" ca="1" si="0"/>
        <v>0.5934141124183645</v>
      </c>
      <c r="E18" s="4">
        <f ca="1">SUM(B18:D18)</f>
        <v>0.631327879279316</v>
      </c>
      <c r="F18" s="6" t="s">
        <v>4</v>
      </c>
      <c r="G18" s="5">
        <v>1</v>
      </c>
    </row>
    <row r="20" spans="1:7">
      <c r="A20" t="s">
        <v>10</v>
      </c>
      <c r="B20" s="7">
        <f ca="1">SUMPRODUCT(B18:D18,B2:D2)</f>
        <v>-0.19213996856737969</v>
      </c>
    </row>
    <row r="22" spans="1:7">
      <c r="A22" t="s">
        <v>9</v>
      </c>
      <c r="B22" s="8">
        <f t="array" aca="1" ref="B22" ca="1">100*SQRT(MMULT(B18:D18,MMULT(B6:D8,TRANSPOSE(B18:D18))))</f>
        <v>6.5829211732138031</v>
      </c>
      <c r="C22" s="6" t="s">
        <v>5</v>
      </c>
      <c r="D22" s="5">
        <v>85.940286092179008</v>
      </c>
    </row>
    <row r="27" spans="1:7">
      <c r="B27" s="9"/>
      <c r="C27" s="9"/>
      <c r="D27" s="9"/>
    </row>
  </sheetData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selection activeCell="B26" sqref="A1:XFD1048576"/>
    </sheetView>
  </sheetViews>
  <sheetFormatPr defaultColWidth="8.85546875" defaultRowHeight="15"/>
  <cols>
    <col min="1" max="1" width="19.85546875" customWidth="1"/>
    <col min="2" max="2" width="11.42578125" customWidth="1"/>
    <col min="3" max="3" width="12.28515625" customWidth="1"/>
    <col min="4" max="4" width="16" customWidth="1"/>
    <col min="5" max="5" width="12.140625" customWidth="1"/>
    <col min="6" max="6" width="7.85546875" customWidth="1"/>
    <col min="7" max="7" width="10" customWidth="1"/>
    <col min="8" max="8" width="16.28515625" customWidth="1"/>
    <col min="9" max="9" width="18" customWidth="1"/>
  </cols>
  <sheetData>
    <row r="1" spans="1:5">
      <c r="B1" s="13" t="s">
        <v>11</v>
      </c>
      <c r="C1" s="13" t="s">
        <v>12</v>
      </c>
      <c r="D1" s="13" t="s">
        <v>13</v>
      </c>
    </row>
    <row r="2" spans="1:5">
      <c r="A2" t="s">
        <v>2</v>
      </c>
      <c r="B2" s="3">
        <v>6</v>
      </c>
      <c r="C2" s="3">
        <v>2</v>
      </c>
      <c r="D2" s="3">
        <v>4</v>
      </c>
    </row>
    <row r="4" spans="1:5">
      <c r="A4" t="s">
        <v>0</v>
      </c>
    </row>
    <row r="5" spans="1:5">
      <c r="B5" s="13" t="s">
        <v>11</v>
      </c>
      <c r="C5" s="13" t="s">
        <v>12</v>
      </c>
      <c r="D5" s="13" t="s">
        <v>13</v>
      </c>
      <c r="E5" s="2"/>
    </row>
    <row r="6" spans="1:5">
      <c r="A6" s="1" t="s">
        <v>11</v>
      </c>
      <c r="B6" s="12">
        <v>8.0000000000000002E-3</v>
      </c>
      <c r="C6" s="12">
        <v>-2E-3</v>
      </c>
      <c r="D6" s="12">
        <v>4.0000000000000001E-3</v>
      </c>
    </row>
    <row r="7" spans="1:5">
      <c r="A7" s="1" t="s">
        <v>12</v>
      </c>
      <c r="B7" s="12">
        <v>-2E-3</v>
      </c>
      <c r="C7" s="12">
        <v>2E-3</v>
      </c>
      <c r="D7" s="12">
        <v>-2E-3</v>
      </c>
    </row>
    <row r="8" spans="1:5">
      <c r="A8" s="1" t="s">
        <v>13</v>
      </c>
      <c r="B8" s="12">
        <v>4.0000000000000001E-3</v>
      </c>
      <c r="C8" s="12">
        <v>-2E-3</v>
      </c>
      <c r="D8" s="12">
        <v>8.0000000000000002E-3</v>
      </c>
    </row>
    <row r="10" spans="1:5">
      <c r="B10" s="13" t="s">
        <v>11</v>
      </c>
      <c r="C10" s="13" t="s">
        <v>12</v>
      </c>
      <c r="D10" s="13" t="s">
        <v>13</v>
      </c>
    </row>
    <row r="11" spans="1:5">
      <c r="A11" t="s">
        <v>1</v>
      </c>
      <c r="B11" s="3">
        <f>100*SQRT(B6)</f>
        <v>8.9442719099991592</v>
      </c>
      <c r="C11" s="3">
        <f>100*SQRT(C7)</f>
        <v>4.4721359549995796</v>
      </c>
      <c r="D11" s="3">
        <f>100*SQRT(D8)</f>
        <v>8.9442719099991592</v>
      </c>
    </row>
    <row r="13" spans="1:5">
      <c r="A13" t="s">
        <v>14</v>
      </c>
      <c r="B13">
        <v>1</v>
      </c>
    </row>
    <row r="15" spans="1:5">
      <c r="A15" t="s">
        <v>15</v>
      </c>
      <c r="B15" s="3">
        <f>B2-rf</f>
        <v>5</v>
      </c>
      <c r="C15" s="3">
        <f>C2-rf</f>
        <v>1</v>
      </c>
      <c r="D15" s="3">
        <f>D2-rf</f>
        <v>3</v>
      </c>
    </row>
    <row r="17" spans="1:7">
      <c r="A17" t="s">
        <v>3</v>
      </c>
      <c r="B17" s="10" t="s">
        <v>6</v>
      </c>
      <c r="C17" s="10" t="s">
        <v>7</v>
      </c>
      <c r="D17" s="10" t="s">
        <v>8</v>
      </c>
    </row>
    <row r="18" spans="1:7">
      <c r="B18" s="11">
        <f>1/3</f>
        <v>0.33333333333333331</v>
      </c>
      <c r="C18" s="11">
        <f>1/3</f>
        <v>0.33333333333333331</v>
      </c>
      <c r="D18" s="11">
        <f>1/3</f>
        <v>0.33333333333333331</v>
      </c>
      <c r="E18" s="4">
        <f>SUM(B18:D18)</f>
        <v>1</v>
      </c>
      <c r="F18" s="6" t="s">
        <v>4</v>
      </c>
      <c r="G18" s="5">
        <v>1</v>
      </c>
    </row>
    <row r="20" spans="1:7">
      <c r="A20" t="s">
        <v>10</v>
      </c>
      <c r="B20" s="7">
        <f>SUMPRODUCT(B18:D18,B2:D2)</f>
        <v>4</v>
      </c>
    </row>
    <row r="22" spans="1:7">
      <c r="A22" t="s">
        <v>9</v>
      </c>
      <c r="B22" s="8">
        <f t="array" ref="B22">100*SQRT(MMULT(B18:D18,MMULT(B6:D8,TRANSPOSE(B18:D18))))</f>
        <v>4.4721359549995787</v>
      </c>
      <c r="C22" s="6" t="s">
        <v>5</v>
      </c>
      <c r="D22" s="5">
        <v>85.940286092179008</v>
      </c>
    </row>
    <row r="27" spans="1:7">
      <c r="B27" s="9"/>
      <c r="C27" s="9"/>
      <c r="D2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"/>
  <sheetViews>
    <sheetView topLeftCell="A7" workbookViewId="0">
      <selection activeCell="C29" sqref="C29"/>
    </sheetView>
  </sheetViews>
  <sheetFormatPr defaultColWidth="8.85546875" defaultRowHeight="15"/>
  <cols>
    <col min="1" max="1" width="24.28515625" customWidth="1"/>
    <col min="2" max="2" width="11.42578125" customWidth="1"/>
    <col min="3" max="3" width="12.28515625" customWidth="1"/>
    <col min="4" max="4" width="16" customWidth="1"/>
    <col min="5" max="5" width="12.140625" customWidth="1"/>
    <col min="6" max="6" width="7.85546875" customWidth="1"/>
    <col min="7" max="7" width="10" customWidth="1"/>
    <col min="8" max="8" width="16.28515625" customWidth="1"/>
    <col min="9" max="9" width="18" customWidth="1"/>
  </cols>
  <sheetData>
    <row r="1" spans="1:5">
      <c r="B1" s="13" t="s">
        <v>11</v>
      </c>
      <c r="C1" s="13" t="s">
        <v>12</v>
      </c>
      <c r="D1" s="13" t="s">
        <v>13</v>
      </c>
    </row>
    <row r="2" spans="1:5">
      <c r="A2" t="s">
        <v>2</v>
      </c>
      <c r="B2" s="3">
        <v>6</v>
      </c>
      <c r="C2" s="3">
        <v>2</v>
      </c>
      <c r="D2" s="3">
        <v>4</v>
      </c>
    </row>
    <row r="4" spans="1:5">
      <c r="A4" t="s">
        <v>0</v>
      </c>
    </row>
    <row r="5" spans="1:5">
      <c r="B5" s="13" t="s">
        <v>11</v>
      </c>
      <c r="C5" s="13" t="s">
        <v>12</v>
      </c>
      <c r="D5" s="13" t="s">
        <v>13</v>
      </c>
      <c r="E5" s="2"/>
    </row>
    <row r="6" spans="1:5">
      <c r="A6" s="1" t="s">
        <v>11</v>
      </c>
      <c r="B6" s="12">
        <v>8.0000000000000002E-3</v>
      </c>
      <c r="C6" s="12">
        <v>-2E-3</v>
      </c>
      <c r="D6" s="12">
        <v>4.0000000000000001E-3</v>
      </c>
    </row>
    <row r="7" spans="1:5">
      <c r="A7" s="1" t="s">
        <v>12</v>
      </c>
      <c r="B7" s="12">
        <v>-2E-3</v>
      </c>
      <c r="C7" s="12">
        <v>2E-3</v>
      </c>
      <c r="D7" s="12">
        <v>-2E-3</v>
      </c>
    </row>
    <row r="8" spans="1:5">
      <c r="A8" s="1" t="s">
        <v>13</v>
      </c>
      <c r="B8" s="12">
        <v>4.0000000000000001E-3</v>
      </c>
      <c r="C8" s="12">
        <v>-2E-3</v>
      </c>
      <c r="D8" s="12">
        <v>8.0000000000000002E-3</v>
      </c>
    </row>
    <row r="10" spans="1:5">
      <c r="B10" s="13" t="s">
        <v>11</v>
      </c>
      <c r="C10" s="13" t="s">
        <v>12</v>
      </c>
      <c r="D10" s="13" t="s">
        <v>13</v>
      </c>
    </row>
    <row r="11" spans="1:5">
      <c r="A11" t="s">
        <v>1</v>
      </c>
      <c r="B11" s="3">
        <f>100*SQRT(B6)</f>
        <v>8.9442719099991592</v>
      </c>
      <c r="C11" s="3">
        <f>100*SQRT(C7)</f>
        <v>4.4721359549995796</v>
      </c>
      <c r="D11" s="3">
        <f>100*SQRT(D8)</f>
        <v>8.9442719099991592</v>
      </c>
    </row>
    <row r="13" spans="1:5">
      <c r="A13" t="s">
        <v>14</v>
      </c>
      <c r="B13">
        <v>1</v>
      </c>
    </row>
    <row r="15" spans="1:5">
      <c r="A15" t="s">
        <v>15</v>
      </c>
      <c r="B15" s="3">
        <f>B2-rf</f>
        <v>5</v>
      </c>
      <c r="C15" s="3">
        <f>C2-rf</f>
        <v>1</v>
      </c>
      <c r="D15" s="3">
        <f>D2-rf</f>
        <v>3</v>
      </c>
    </row>
    <row r="17" spans="1:9">
      <c r="A17" t="s">
        <v>3</v>
      </c>
      <c r="B17" s="10" t="s">
        <v>6</v>
      </c>
      <c r="C17" s="10" t="s">
        <v>7</v>
      </c>
      <c r="D17" s="10" t="s">
        <v>8</v>
      </c>
    </row>
    <row r="18" spans="1:9">
      <c r="B18" s="11">
        <v>0.16666845290193394</v>
      </c>
      <c r="C18" s="11">
        <v>0.66666531982673849</v>
      </c>
      <c r="D18" s="11">
        <v>0.16666622727132752</v>
      </c>
      <c r="E18" s="4">
        <f>SUM(B18:D18)</f>
        <v>1</v>
      </c>
      <c r="F18" s="6" t="s">
        <v>4</v>
      </c>
      <c r="G18" s="5">
        <v>1</v>
      </c>
    </row>
    <row r="20" spans="1:9">
      <c r="A20" t="s">
        <v>10</v>
      </c>
      <c r="B20" s="7">
        <f>SUMPRODUCT(B18:D18,B2:D2)</f>
        <v>3.0000062661503906</v>
      </c>
    </row>
    <row r="22" spans="1:9">
      <c r="A22" t="s">
        <v>9</v>
      </c>
      <c r="B22" s="8">
        <f t="array" ref="B22">100*SQRT(MMULT(B18:D18,MMULT(B6:D8,TRANSPOSE(B18:D18))))</f>
        <v>2.5819888975329488</v>
      </c>
      <c r="C22" s="6" t="s">
        <v>5</v>
      </c>
      <c r="D22" s="5">
        <v>85.940286092179008</v>
      </c>
    </row>
    <row r="24" spans="1:9">
      <c r="A24" s="14" t="s">
        <v>16</v>
      </c>
    </row>
    <row r="25" spans="1:9">
      <c r="A25" t="s">
        <v>17</v>
      </c>
      <c r="B25" s="15">
        <f t="array" ref="B25:D25">MMULT(B15:D15,MINVERSE(B6:D8))</f>
        <v>875</v>
      </c>
      <c r="C25" s="15">
        <v>1750</v>
      </c>
      <c r="D25" s="15">
        <v>375</v>
      </c>
      <c r="E25" s="14" t="s">
        <v>18</v>
      </c>
    </row>
    <row r="26" spans="1:9">
      <c r="A26" t="s">
        <v>19</v>
      </c>
      <c r="B26" s="15">
        <f>SUM(B25:D25)</f>
        <v>3000</v>
      </c>
    </row>
    <row r="27" spans="1:9">
      <c r="A27" t="s">
        <v>20</v>
      </c>
      <c r="B27" s="11">
        <f>B25/$B$26</f>
        <v>0.29166666666666669</v>
      </c>
      <c r="C27" s="11">
        <f>C25/$B$26</f>
        <v>0.58333333333333337</v>
      </c>
      <c r="D27" s="11">
        <f>D25/$B$26</f>
        <v>0.125</v>
      </c>
      <c r="E27" s="14" t="s">
        <v>21</v>
      </c>
    </row>
    <row r="28" spans="1:9">
      <c r="A28" t="s">
        <v>22</v>
      </c>
      <c r="B28" s="11">
        <f>SUMPRODUCT(B15:D15,B27:D27)</f>
        <v>2.416666666666667</v>
      </c>
      <c r="C28" s="16">
        <f>B28+rf</f>
        <v>3.416666666666667</v>
      </c>
      <c r="D28" s="16"/>
    </row>
    <row r="29" spans="1:9">
      <c r="A29" t="s">
        <v>1</v>
      </c>
      <c r="B29" s="11">
        <f t="array" ref="B29">100*SQRT(MMULT(B27:D27,MMULT(B6:D8,TRANSPOSE(B27:D27))))</f>
        <v>2.8382310609877335</v>
      </c>
      <c r="C29" s="16"/>
      <c r="D29" s="16"/>
      <c r="E29" s="16"/>
      <c r="F29" s="16"/>
      <c r="G29" s="16"/>
      <c r="H29" s="16"/>
      <c r="I29" s="16"/>
    </row>
    <row r="30" spans="1:9">
      <c r="A30" t="s">
        <v>23</v>
      </c>
      <c r="B30" s="11">
        <f>B28/B29</f>
        <v>0.85146931829632022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activeCell="E25" sqref="E25"/>
    </sheetView>
  </sheetViews>
  <sheetFormatPr defaultColWidth="8.85546875" defaultRowHeight="15"/>
  <cols>
    <col min="1" max="1" width="19.85546875" customWidth="1"/>
    <col min="2" max="2" width="11.42578125" customWidth="1"/>
    <col min="3" max="3" width="12.28515625" customWidth="1"/>
    <col min="4" max="5" width="16" customWidth="1"/>
    <col min="6" max="6" width="12.140625" customWidth="1"/>
    <col min="7" max="7" width="7.85546875" customWidth="1"/>
    <col min="8" max="8" width="10" customWidth="1"/>
    <col min="9" max="9" width="16.28515625" customWidth="1"/>
    <col min="10" max="10" width="18" customWidth="1"/>
  </cols>
  <sheetData>
    <row r="1" spans="1:6">
      <c r="B1" s="13" t="s">
        <v>11</v>
      </c>
      <c r="C1" s="13" t="s">
        <v>12</v>
      </c>
      <c r="D1" s="13" t="s">
        <v>13</v>
      </c>
      <c r="E1" s="13"/>
    </row>
    <row r="2" spans="1:6">
      <c r="A2" t="s">
        <v>2</v>
      </c>
      <c r="B2" s="3">
        <v>6</v>
      </c>
      <c r="C2" s="3">
        <v>2</v>
      </c>
      <c r="D2" s="3">
        <v>4</v>
      </c>
      <c r="E2" s="17"/>
    </row>
    <row r="4" spans="1:6">
      <c r="A4" t="s">
        <v>0</v>
      </c>
    </row>
    <row r="5" spans="1:6">
      <c r="B5" s="13" t="s">
        <v>11</v>
      </c>
      <c r="C5" s="13" t="s">
        <v>12</v>
      </c>
      <c r="D5" s="13" t="s">
        <v>13</v>
      </c>
      <c r="E5" s="13"/>
      <c r="F5" s="2"/>
    </row>
    <row r="6" spans="1:6">
      <c r="A6" s="1" t="s">
        <v>11</v>
      </c>
      <c r="B6" s="12">
        <v>8.0000000000000002E-3</v>
      </c>
      <c r="C6" s="12">
        <v>-2E-3</v>
      </c>
      <c r="D6" s="12">
        <v>4.0000000000000001E-3</v>
      </c>
      <c r="E6" s="18"/>
    </row>
    <row r="7" spans="1:6">
      <c r="A7" s="1" t="s">
        <v>12</v>
      </c>
      <c r="B7" s="12">
        <v>-2E-3</v>
      </c>
      <c r="C7" s="12">
        <v>2E-3</v>
      </c>
      <c r="D7" s="12">
        <v>-2E-3</v>
      </c>
      <c r="E7" s="18"/>
    </row>
    <row r="8" spans="1:6">
      <c r="A8" s="1" t="s">
        <v>13</v>
      </c>
      <c r="B8" s="12">
        <v>4.0000000000000001E-3</v>
      </c>
      <c r="C8" s="12">
        <v>-2E-3</v>
      </c>
      <c r="D8" s="12">
        <v>8.0000000000000002E-3</v>
      </c>
      <c r="E8" s="18"/>
    </row>
    <row r="10" spans="1:6">
      <c r="B10" s="13" t="s">
        <v>11</v>
      </c>
      <c r="C10" s="13" t="s">
        <v>12</v>
      </c>
      <c r="D10" s="13" t="s">
        <v>13</v>
      </c>
      <c r="E10" s="13"/>
    </row>
    <row r="11" spans="1:6">
      <c r="A11" t="s">
        <v>1</v>
      </c>
      <c r="B11" s="3">
        <f>100*SQRT(B6)</f>
        <v>8.9442719099991592</v>
      </c>
      <c r="C11" s="3">
        <f>100*SQRT(C7)</f>
        <v>4.4721359549995796</v>
      </c>
      <c r="D11" s="3">
        <f>100*SQRT(D8)</f>
        <v>8.9442719099991592</v>
      </c>
      <c r="E11" s="17"/>
    </row>
    <row r="13" spans="1:6">
      <c r="A13" t="s">
        <v>14</v>
      </c>
      <c r="B13">
        <v>1</v>
      </c>
    </row>
    <row r="15" spans="1:6">
      <c r="A15" t="s">
        <v>15</v>
      </c>
      <c r="B15" s="3">
        <f>B2-rf</f>
        <v>5</v>
      </c>
      <c r="C15" s="3">
        <f>C2-rf</f>
        <v>1</v>
      </c>
      <c r="D15" s="3">
        <f>D2-rf</f>
        <v>3</v>
      </c>
      <c r="E15" s="17"/>
    </row>
    <row r="17" spans="1:8">
      <c r="A17" t="s">
        <v>3</v>
      </c>
      <c r="B17" s="10" t="s">
        <v>6</v>
      </c>
      <c r="C17" s="10" t="s">
        <v>7</v>
      </c>
      <c r="D17" s="10" t="s">
        <v>8</v>
      </c>
      <c r="E17" s="19" t="s">
        <v>24</v>
      </c>
    </row>
    <row r="18" spans="1:8">
      <c r="B18" s="11">
        <v>0.51380325743705291</v>
      </c>
      <c r="C18" s="11">
        <v>1.0276432654404195</v>
      </c>
      <c r="D18" s="11">
        <v>0.22022900573874082</v>
      </c>
      <c r="E18" s="11">
        <f>1-SUM(B18:D18)</f>
        <v>-0.76167552861621335</v>
      </c>
      <c r="F18" s="4">
        <f>SUM(B18:E18)</f>
        <v>1</v>
      </c>
      <c r="G18" s="6" t="s">
        <v>4</v>
      </c>
      <c r="H18" s="5">
        <v>1</v>
      </c>
    </row>
    <row r="20" spans="1:8">
      <c r="A20" t="s">
        <v>10</v>
      </c>
      <c r="B20" s="7">
        <f>SUMPRODUCT(B18:D18,B2:D2)+rf*E18</f>
        <v>5.2573465698419062</v>
      </c>
    </row>
    <row r="22" spans="1:8">
      <c r="A22" t="s">
        <v>9</v>
      </c>
      <c r="B22" s="8">
        <f t="array" ref="B22">100*SQRT(MMULT(B18:D18,MMULT(B6:D8,TRANSPOSE(B18:D18))))</f>
        <v>4.9999999773540349</v>
      </c>
      <c r="C22" s="6" t="s">
        <v>5</v>
      </c>
      <c r="D22" s="5">
        <v>5</v>
      </c>
    </row>
    <row r="27" spans="1:8">
      <c r="B27" s="9"/>
      <c r="C27" s="9"/>
      <c r="D27" s="9"/>
      <c r="E2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Q1-&gt;2</vt:lpstr>
      <vt:lpstr>Q3-&gt;6</vt:lpstr>
      <vt:lpstr>Q7</vt:lpstr>
      <vt:lpstr>rf</vt:lpstr>
    </vt:vector>
  </TitlesOfParts>
  <Company>Columbia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University</dc:creator>
  <cp:lastModifiedBy>rchen</cp:lastModifiedBy>
  <dcterms:created xsi:type="dcterms:W3CDTF">2013-01-27T13:25:37Z</dcterms:created>
  <dcterms:modified xsi:type="dcterms:W3CDTF">2014-02-04T15:40:01Z</dcterms:modified>
</cp:coreProperties>
</file>