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mc:AlternateContent xmlns:mc="http://schemas.openxmlformats.org/markup-compatibility/2006">
    <mc:Choice Requires="x15">
      <x15ac:absPath xmlns:x15ac="http://schemas.microsoft.com/office/spreadsheetml/2010/11/ac" url="C:\Projects\rydata.github.io\portfolio\Excel_Dashboard\"/>
    </mc:Choice>
  </mc:AlternateContent>
  <xr:revisionPtr revIDLastSave="0" documentId="13_ncr:1_{53D31FBE-DC98-4EB0-99F1-434013774D76}" xr6:coauthVersionLast="47" xr6:coauthVersionMax="47" xr10:uidLastSave="{00000000-0000-0000-0000-000000000000}"/>
  <bookViews>
    <workbookView xWindow="3810" yWindow="3420" windowWidth="20910" windowHeight="11835" activeTab="1" xr2:uid="{00000000-000D-0000-FFFF-FFFF00000000}"/>
  </bookViews>
  <sheets>
    <sheet name="Dashboard" sheetId="6" r:id="rId1"/>
    <sheet name="Data" sheetId="1" r:id="rId2"/>
  </sheets>
  <definedNames>
    <definedName name="Slicer_TOTAL_Enrollee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4" i="1" l="1"/>
  <c r="J35" i="1"/>
  <c r="J36" i="1"/>
  <c r="J37" i="1"/>
  <c r="J38" i="1"/>
  <c r="D62" i="1"/>
  <c r="D63" i="1"/>
  <c r="D61" i="1"/>
  <c r="C63" i="1"/>
  <c r="C62" i="1"/>
  <c r="C61" i="1"/>
  <c r="D60" i="1"/>
  <c r="C60" i="1"/>
  <c r="D59" i="1"/>
  <c r="C59" i="1"/>
  <c r="H45" i="1"/>
  <c r="G45" i="1"/>
  <c r="F45" i="1"/>
  <c r="E45" i="1"/>
  <c r="D45" i="1"/>
  <c r="C45" i="1"/>
  <c r="E55" i="1"/>
  <c r="E54" i="1"/>
  <c r="E53" i="1"/>
  <c r="E52" i="1"/>
  <c r="E51" i="1"/>
  <c r="E50" i="1"/>
  <c r="H38" i="1"/>
  <c r="G38" i="1"/>
  <c r="F38" i="1"/>
  <c r="E38" i="1"/>
  <c r="D38" i="1"/>
  <c r="C38" i="1"/>
  <c r="H37" i="1"/>
  <c r="G37" i="1"/>
  <c r="F37" i="1"/>
  <c r="E37" i="1"/>
  <c r="D37" i="1"/>
  <c r="C37" i="1"/>
  <c r="H36" i="1"/>
  <c r="G36" i="1"/>
  <c r="F36" i="1"/>
  <c r="E36" i="1"/>
  <c r="D36" i="1"/>
  <c r="C36" i="1"/>
  <c r="H35" i="1"/>
  <c r="G35" i="1"/>
  <c r="F35" i="1"/>
  <c r="E35" i="1"/>
  <c r="D35" i="1"/>
  <c r="C35" i="1"/>
  <c r="H34" i="1"/>
  <c r="G34" i="1"/>
  <c r="F34" i="1"/>
  <c r="E34" i="1"/>
  <c r="D34" i="1"/>
  <c r="C34" i="1"/>
  <c r="H29" i="1"/>
  <c r="J29" i="1" s="1"/>
  <c r="H28" i="1"/>
  <c r="J28" i="1" s="1"/>
  <c r="H27" i="1"/>
  <c r="J27" i="1" s="1"/>
  <c r="H26" i="1"/>
  <c r="J26" i="1" s="1"/>
  <c r="H25" i="1"/>
  <c r="J25" i="1" s="1"/>
  <c r="H24" i="1"/>
  <c r="J24" i="1" s="1"/>
  <c r="C15" i="1"/>
  <c r="C17" i="1" s="1"/>
  <c r="D15" i="1" l="1"/>
  <c r="E63" i="1"/>
  <c r="E60" i="1"/>
  <c r="E61" i="1"/>
  <c r="E62" i="1"/>
  <c r="E59" i="1"/>
  <c r="I34" i="1"/>
  <c r="E56" i="1"/>
  <c r="D39" i="1"/>
  <c r="D44" i="1" s="1"/>
  <c r="G39" i="1"/>
  <c r="C54" i="1" s="1"/>
  <c r="I38" i="1"/>
  <c r="I36" i="1"/>
  <c r="C39" i="1"/>
  <c r="C50" i="1" s="1"/>
  <c r="I37" i="1"/>
  <c r="E39" i="1"/>
  <c r="E44" i="1" s="1"/>
  <c r="F39" i="1"/>
  <c r="C53" i="1" s="1"/>
  <c r="H39" i="1"/>
  <c r="H46" i="1" s="1"/>
  <c r="I35" i="1"/>
  <c r="D46" i="1" l="1"/>
  <c r="C51" i="1"/>
  <c r="G51" i="1" s="1"/>
  <c r="F59" i="1" s="1"/>
  <c r="G54" i="1"/>
  <c r="F62" i="1" s="1"/>
  <c r="G44" i="1"/>
  <c r="G46" i="1"/>
  <c r="C55" i="1"/>
  <c r="G55" i="1" s="1"/>
  <c r="F63" i="1" s="1"/>
  <c r="F44" i="1"/>
  <c r="E46" i="1"/>
  <c r="C44" i="1"/>
  <c r="I39" i="1"/>
  <c r="H44" i="1"/>
  <c r="C52" i="1"/>
  <c r="C46" i="1"/>
  <c r="F46" i="1"/>
  <c r="D50" i="1"/>
  <c r="F50" i="1"/>
  <c r="D54" i="1"/>
  <c r="F54" i="1"/>
  <c r="D51" i="1"/>
  <c r="F51" i="1"/>
  <c r="F53" i="1"/>
  <c r="D53" i="1"/>
  <c r="I51" i="1" l="1"/>
  <c r="H51" i="1"/>
  <c r="F55" i="1"/>
  <c r="D55" i="1"/>
  <c r="H55" i="1"/>
  <c r="I55" i="1"/>
  <c r="H54" i="1"/>
  <c r="I54" i="1"/>
  <c r="F52" i="1"/>
  <c r="G52" i="1"/>
  <c r="F60" i="1" s="1"/>
  <c r="C56" i="1"/>
  <c r="G53" i="1"/>
  <c r="F61" i="1" s="1"/>
  <c r="D52" i="1"/>
  <c r="F56" i="1" l="1"/>
  <c r="D66" i="1"/>
  <c r="C66" i="1"/>
  <c r="D56" i="1"/>
  <c r="H53" i="1"/>
  <c r="I53" i="1"/>
  <c r="H52" i="1"/>
  <c r="I52" i="1"/>
  <c r="J51" i="1" a="1"/>
  <c r="J51" i="1" s="1"/>
  <c r="E66"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<sst xmlns="http://schemas.openxmlformats.org/spreadsheetml/2006/main" count="88" uniqueCount="50">
  <si>
    <t xml:space="preserve">TOTAL Enrollees </t>
  </si>
  <si>
    <t>Week 1</t>
  </si>
  <si>
    <t>Week 2</t>
  </si>
  <si>
    <t>Week 3</t>
  </si>
  <si>
    <t>Week 4</t>
  </si>
  <si>
    <t>Week 5</t>
  </si>
  <si>
    <t>Week 6</t>
  </si>
  <si>
    <t>NMM</t>
  </si>
  <si>
    <t>SMM</t>
  </si>
  <si>
    <t>NL</t>
  </si>
  <si>
    <t>SL</t>
  </si>
  <si>
    <t>VISMIN</t>
  </si>
  <si>
    <t>Total Enrolled</t>
  </si>
  <si>
    <t>Total Enrolled Weekly</t>
  </si>
  <si>
    <t>Target Enrolled per Week</t>
  </si>
  <si>
    <t>Percentage Weekly</t>
  </si>
  <si>
    <t>Total Each Division</t>
  </si>
  <si>
    <t>*Total Enrolled Weekly</t>
  </si>
  <si>
    <t>Weekly Enrollment</t>
  </si>
  <si>
    <t>Remaining till Target</t>
  </si>
  <si>
    <t>Time Function</t>
  </si>
  <si>
    <t>Today</t>
  </si>
  <si>
    <t>Today's Date</t>
  </si>
  <si>
    <t>Campaign End</t>
  </si>
  <si>
    <t>Days Remaining</t>
  </si>
  <si>
    <t>EDIT HERE:</t>
  </si>
  <si>
    <t>Date</t>
  </si>
  <si>
    <t>How to use dashboard:</t>
  </si>
  <si>
    <t>1. Input campaign end date in DD/MM/YYYY format in first table</t>
  </si>
  <si>
    <t>Internship Task - Lotilla, Ryan J.</t>
  </si>
  <si>
    <t>Percentage Change</t>
  </si>
  <si>
    <t>D</t>
  </si>
  <si>
    <t>Target Per Division</t>
  </si>
  <si>
    <t>Previous Week</t>
  </si>
  <si>
    <t>Latest Week</t>
  </si>
  <si>
    <t>Percent Change</t>
  </si>
  <si>
    <t>Total Clients</t>
  </si>
  <si>
    <t>vs Last Week</t>
  </si>
  <si>
    <t>vs Target (1.5m)</t>
  </si>
  <si>
    <t>vs Target (5mn)</t>
  </si>
  <si>
    <t>vs Target Last Week</t>
  </si>
  <si>
    <t>Percent</t>
  </si>
  <si>
    <t>Total Clients before latest week</t>
  </si>
  <si>
    <t>Column1</t>
  </si>
  <si>
    <t>Table</t>
  </si>
  <si>
    <t>NG Enrollment Campaign Table and Dashboard v5</t>
  </si>
  <si>
    <t>2. Input details in edit here (Enrollees per Division and Target Enrolled per Week) in 1st, 2nd and last table</t>
  </si>
  <si>
    <t>EDIT HERE</t>
  </si>
  <si>
    <t>3. The other tables and dashboard should update accordingly</t>
  </si>
  <si>
    <t>4. For the dashboard, line chart and other info can be filtered by clicking the departments slicer/filter button on the right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</si>
</sst>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_-* #,##0_-;\-* #,##0_-;_-* &quot;-&quot;??_-;_-@_-"/>
    <numFmt numFmtId="166" formatCode="[Green]&quot;▲&quot;;[Red]&quot;▼&quot;;"/>
    <numFmt numFmtId="167" formatCode="[Green]#%\▲;[Red]\-#%\▼"/>
  </numFmts>
  <fonts count="18" x14ac:knownFonts="1">
    <font>
      <sz val="10"/>
      <color rgb="FF000000"/>
      <name val="Arial"/>
      <scheme val="minor"/>
    </font>
    <font>
      <sz val="10"/>
      <color theme="1"/>
      <name val="Arial"/>
      <scheme val="minor"/>
    </font>
    <font>
      <sz val="11"/>
      <color rgb="FF000000"/>
      <name val="Calibri"/>
    </font>
    <font>
      <sz val="10"/>
      <color theme="1"/>
      <name val="Arial"/>
    </font>
    <font>
      <sz val="10"/>
      <color rgb="FF000000"/>
      <name val="Arial"/>
      <scheme val="minor"/>
    </font>
    <font>
      <sz val="11"/>
      <color rgb="FF000000"/>
      <name val="Calibri"/>
      <family val="2"/>
    </font>
    <font>
      <b/>
      <sz val="11"/>
      <color theme="0"/>
      <name val="Calibri"/>
      <family val="2"/>
    </font>
    <font>
      <sz val="11"/>
      <color theme="0"/>
      <name val="Calibri"/>
      <family val="2"/>
    </font>
    <font>
      <sz val="10"/>
      <color rgb="FF000000"/>
      <name val="Arial"/>
      <family val="2"/>
      <scheme val="minor"/>
    </font>
    <font>
      <sz val="8"/>
      <name val="Arial"/>
      <family val="2"/>
      <scheme val="minor"/>
    </font>
    <font>
      <sz val="10"/>
      <color theme="0"/>
      <name val="Arial"/>
      <family val="2"/>
    </font>
    <font>
      <sz val="10"/>
      <color rgb="FFFF0000"/>
      <name val="Arial"/>
      <family val="2"/>
      <scheme val="minor"/>
    </font>
    <font>
      <sz val="10"/>
      <color rgb="FF00B050"/>
      <name val="Arial"/>
      <family val="2"/>
    </font>
    <font>
      <sz val="10"/>
      <color rgb="FF00B050"/>
      <name val="Arial"/>
      <family val="2"/>
      <scheme val="minor"/>
    </font>
    <font>
      <b/>
      <sz val="10"/>
      <color theme="0"/>
      <name val="Arial"/>
      <family val="2"/>
      <scheme val="minor"/>
    </font>
    <font>
      <b/>
      <sz val="10"/>
      <color theme="0"/>
      <name val="Arial"/>
      <family val="2"/>
    </font>
    <font>
      <sz val="14"/>
      <color rgb="FF000000"/>
      <name val="Arial"/>
      <family val="2"/>
      <scheme val="minor"/>
    </font>
    <font>
      <sz val="16"/>
      <color rgb="FF000000"/>
      <name val="Arial"/>
      <family val="2"/>
      <scheme val="minor"/>
    </font>
  </fonts>
  <fills count="5">
    <fill>
      <patternFill patternType="none"/>
    </fill>
    <fill>
      <patternFill patternType="gray125"/>
    </fill>
    <fill>
      <patternFill patternType="solid">
        <fgColor rgb="FF980000"/>
        <bgColor rgb="FF980000"/>
      </patternFill>
    </fill>
    <fill>
      <patternFill patternType="solid">
        <fgColor theme="3"/>
        <bgColor indexed="64"/>
      </patternFill>
    </fill>
    <fill>
      <patternFill patternType="solid">
        <fgColor theme="1"/>
        <bgColor theme="1"/>
      </patternFill>
    </fill>
  </fills>
  <borders count="22">
    <border>
      <left/>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thin">
        <color indexed="64"/>
      </left>
      <right/>
      <top style="thin">
        <color indexed="64"/>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rgb="FF000000"/>
      </left>
      <right/>
      <top style="thin">
        <color indexed="64"/>
      </top>
      <bottom style="thin">
        <color indexed="64"/>
      </bottom>
      <diagonal/>
    </border>
    <border>
      <left style="thin">
        <color theme="1"/>
      </left>
      <right style="thin">
        <color theme="1"/>
      </right>
      <top style="thin">
        <color theme="1"/>
      </top>
      <bottom/>
      <diagonal/>
    </border>
    <border>
      <left/>
      <right/>
      <top style="thin">
        <color indexed="64"/>
      </top>
      <bottom style="thin">
        <color indexed="64"/>
      </bottom>
      <diagonal/>
    </border>
  </borders>
  <cellStyleXfs count="3">
    <xf numFmtId="0" fontId="0" fillId="0" borderId="0"/>
    <xf numFmtId="9" fontId="4" fillId="0" borderId="0" applyFont="0" applyFill="0" applyBorder="0" applyAlignment="0" applyProtection="0"/>
    <xf numFmtId="164" fontId="4" fillId="0" borderId="0" applyFont="0" applyFill="0" applyBorder="0" applyAlignment="0" applyProtection="0"/>
  </cellStyleXfs>
  <cellXfs count="52">
    <xf numFmtId="0" fontId="0" fillId="0" borderId="0" xfId="0"/>
    <xf numFmtId="0" fontId="1" fillId="0" borderId="0" xfId="0" applyFont="1"/>
    <xf numFmtId="0" fontId="2" fillId="0" borderId="1" xfId="0" applyFont="1" applyBorder="1" applyAlignment="1">
      <alignment horizontal="center"/>
    </xf>
    <xf numFmtId="0" fontId="3" fillId="0" borderId="0" xfId="0" applyFont="1"/>
    <xf numFmtId="9" fontId="3" fillId="0" borderId="0" xfId="0" applyNumberFormat="1" applyFont="1"/>
    <xf numFmtId="0" fontId="5" fillId="0" borderId="5" xfId="0" applyFont="1" applyBorder="1" applyAlignment="1">
      <alignment horizontal="center"/>
    </xf>
    <xf numFmtId="9" fontId="2" fillId="0" borderId="11" xfId="1" applyFont="1" applyBorder="1" applyAlignment="1">
      <alignment horizontal="center"/>
    </xf>
    <xf numFmtId="9" fontId="2" fillId="0" borderId="8" xfId="1" applyFont="1" applyBorder="1" applyAlignment="1">
      <alignment horizontal="center"/>
    </xf>
    <xf numFmtId="0" fontId="2" fillId="0" borderId="12" xfId="0" applyFont="1" applyBorder="1" applyAlignment="1">
      <alignment horizontal="center"/>
    </xf>
    <xf numFmtId="0" fontId="5" fillId="0" borderId="13" xfId="0" applyFont="1" applyBorder="1" applyAlignment="1">
      <alignment horizontal="center"/>
    </xf>
    <xf numFmtId="0" fontId="5" fillId="0" borderId="8" xfId="0" applyFont="1" applyBorder="1" applyAlignment="1">
      <alignment horizontal="center"/>
    </xf>
    <xf numFmtId="0" fontId="7" fillId="2" borderId="8" xfId="0" applyFont="1" applyFill="1" applyBorder="1" applyAlignment="1">
      <alignment horizontal="center" vertical="center"/>
    </xf>
    <xf numFmtId="0" fontId="6" fillId="2" borderId="9" xfId="0" applyFont="1" applyFill="1" applyBorder="1" applyAlignment="1">
      <alignment horizontal="center" vertical="center"/>
    </xf>
    <xf numFmtId="9" fontId="0" fillId="0" borderId="0" xfId="0" applyNumberFormat="1"/>
    <xf numFmtId="0" fontId="8" fillId="0" borderId="0" xfId="0" applyFont="1"/>
    <xf numFmtId="9" fontId="0" fillId="0" borderId="0" xfId="1" applyFont="1" applyAlignment="1"/>
    <xf numFmtId="0" fontId="6" fillId="2" borderId="14" xfId="0" applyFont="1" applyFill="1" applyBorder="1" applyAlignment="1">
      <alignment horizontal="center" vertical="center"/>
    </xf>
    <xf numFmtId="0" fontId="0" fillId="3" borderId="0" xfId="0" applyFill="1"/>
    <xf numFmtId="14" fontId="0" fillId="0" borderId="2" xfId="0" applyNumberFormat="1" applyBorder="1" applyAlignment="1">
      <alignment horizontal="center" vertical="center"/>
    </xf>
    <xf numFmtId="0" fontId="10" fillId="0" borderId="0" xfId="0" applyFont="1"/>
    <xf numFmtId="0" fontId="8" fillId="0" borderId="16" xfId="0" applyFont="1"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5" fillId="0" borderId="7" xfId="0" applyFont="1" applyBorder="1" applyAlignment="1">
      <alignment horizontal="center" vertical="center"/>
    </xf>
    <xf numFmtId="0" fontId="8" fillId="0" borderId="8" xfId="0" applyFont="1" applyBorder="1" applyAlignment="1">
      <alignment horizontal="center" vertical="center"/>
    </xf>
    <xf numFmtId="0" fontId="8" fillId="0" borderId="10" xfId="0" applyFont="1" applyBorder="1" applyAlignment="1">
      <alignment horizontal="center" vertical="center"/>
    </xf>
    <xf numFmtId="0" fontId="0" fillId="0" borderId="17" xfId="0" applyBorder="1" applyAlignment="1">
      <alignment horizontal="center" vertical="center"/>
    </xf>
    <xf numFmtId="0" fontId="0" fillId="0" borderId="9" xfId="0" applyBorder="1" applyAlignment="1">
      <alignment horizontal="center" vertical="center"/>
    </xf>
    <xf numFmtId="165" fontId="2" fillId="0" borderId="0" xfId="2" applyNumberFormat="1" applyFont="1" applyAlignment="1">
      <alignment horizontal="center"/>
    </xf>
    <xf numFmtId="165" fontId="2" fillId="0" borderId="6" xfId="2" applyNumberFormat="1" applyFont="1" applyBorder="1" applyAlignment="1">
      <alignment horizontal="center"/>
    </xf>
    <xf numFmtId="165" fontId="2" fillId="0" borderId="0" xfId="2" applyNumberFormat="1" applyFont="1" applyBorder="1" applyAlignment="1">
      <alignment horizontal="center"/>
    </xf>
    <xf numFmtId="165" fontId="2" fillId="0" borderId="3" xfId="2" applyNumberFormat="1" applyFont="1" applyBorder="1" applyAlignment="1">
      <alignment horizontal="center"/>
    </xf>
    <xf numFmtId="165" fontId="2" fillId="0" borderId="7" xfId="2" applyNumberFormat="1" applyFont="1" applyBorder="1" applyAlignment="1">
      <alignment horizontal="center"/>
    </xf>
    <xf numFmtId="165" fontId="0" fillId="0" borderId="0" xfId="2" applyNumberFormat="1" applyFont="1" applyAlignment="1"/>
    <xf numFmtId="0" fontId="11" fillId="0" borderId="0" xfId="0" applyFont="1"/>
    <xf numFmtId="0" fontId="12" fillId="0" borderId="0" xfId="0" applyFont="1"/>
    <xf numFmtId="167" fontId="13" fillId="0" borderId="0" xfId="0" applyNumberFormat="1" applyFont="1"/>
    <xf numFmtId="0" fontId="8" fillId="3" borderId="0" xfId="0" applyFont="1" applyFill="1"/>
    <xf numFmtId="165" fontId="0" fillId="0" borderId="0" xfId="0" applyNumberFormat="1"/>
    <xf numFmtId="0" fontId="0" fillId="0" borderId="2" xfId="0" applyBorder="1"/>
    <xf numFmtId="165" fontId="2" fillId="0" borderId="2" xfId="2" applyNumberFormat="1" applyFont="1" applyFill="1" applyBorder="1" applyAlignment="1">
      <alignment horizontal="center"/>
    </xf>
    <xf numFmtId="9" fontId="2" fillId="0" borderId="2" xfId="1" applyFont="1" applyFill="1" applyBorder="1" applyAlignment="1">
      <alignment horizontal="center"/>
    </xf>
    <xf numFmtId="165" fontId="2" fillId="0" borderId="19" xfId="2" applyNumberFormat="1" applyFont="1" applyFill="1" applyBorder="1" applyAlignment="1">
      <alignment horizontal="center"/>
    </xf>
    <xf numFmtId="165" fontId="2" fillId="0" borderId="21" xfId="2" applyNumberFormat="1" applyFont="1" applyFill="1" applyBorder="1" applyAlignment="1">
      <alignment horizontal="center"/>
    </xf>
    <xf numFmtId="0" fontId="15" fillId="4" borderId="18" xfId="0" applyFont="1" applyFill="1" applyBorder="1"/>
    <xf numFmtId="0" fontId="14" fillId="4" borderId="20" xfId="0" applyFont="1" applyFill="1" applyBorder="1"/>
    <xf numFmtId="9" fontId="0" fillId="0" borderId="2" xfId="1" applyFont="1" applyBorder="1" applyAlignment="1"/>
    <xf numFmtId="167" fontId="0" fillId="0" borderId="2" xfId="0" applyNumberFormat="1" applyBorder="1"/>
    <xf numFmtId="166" fontId="0" fillId="0" borderId="2" xfId="0" applyNumberFormat="1" applyBorder="1"/>
    <xf numFmtId="166" fontId="0" fillId="0" borderId="2" xfId="1" applyNumberFormat="1" applyFont="1" applyBorder="1" applyAlignment="1"/>
    <xf numFmtId="0" fontId="16" fillId="0" borderId="0" xfId="0" applyFont="1"/>
    <xf numFmtId="0" fontId="17" fillId="0" borderId="0" xfId="0" applyFont="1"/>
  </cellXfs>
  <cellStyles count="3">
    <cellStyle name="Comma" xfId="2" builtinId="3"/>
    <cellStyle name="Normal" xfId="0" builtinId="0"/>
    <cellStyle name="Percent" xfId="1" builtinId="5"/>
  </cellStyles>
  <dxfs count="30">
    <dxf>
      <font>
        <b val="0"/>
        <i val="0"/>
        <strike val="0"/>
        <condense val="0"/>
        <extend val="0"/>
        <outline val="0"/>
        <shadow val="0"/>
        <u val="none"/>
        <vertAlign val="baseline"/>
        <sz val="10"/>
        <color rgb="FF000000"/>
        <name val="Aria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numFmt numFmtId="165" formatCode="_-* #,##0_-;\-* #,##0_-;_-* &quot;-&quot;??_-;_-@_-"/>
    </dxf>
    <dxf>
      <numFmt numFmtId="165" formatCode="_-* #,##0_-;\-* #,##0_-;_-* &quot;-&quot;??_-;_-@_-"/>
    </dxf>
    <dxf>
      <font>
        <b val="0"/>
        <i val="0"/>
        <strike val="0"/>
        <condense val="0"/>
        <extend val="0"/>
        <outline val="0"/>
        <shadow val="0"/>
        <u val="none"/>
        <vertAlign val="baseline"/>
        <sz val="10"/>
        <color theme="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general" vertical="bottom" textRotation="0" wrapText="0" indent="0" justifyLastLine="0" shrinkToFit="0" readingOrder="0"/>
    </dxf>
    <dxf>
      <numFmt numFmtId="165" formatCode="_-* #,##0_-;\-* #,##0_-;_-* &quot;-&quot;??_-;_-@_-"/>
    </dxf>
    <dxf>
      <numFmt numFmtId="165" formatCode="_-* #,##0_-;\-* #,##0_-;_-* &quot;-&quot;??_-;_-@_-"/>
    </dxf>
    <dxf>
      <numFmt numFmtId="165" formatCode="_-* #,##0_-;\-* #,##0_-;_-* &quot;-&quot;??_-;_-@_-"/>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rgb="FF000000"/>
        <name val="Calibri"/>
        <scheme val="none"/>
      </font>
      <numFmt numFmtId="165" formatCode="_-* #,##0_-;\-* #,##0_-;_-* &quot;-&quot;??_-;_-@_-"/>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5" formatCode="_-* #,##0_-;\-* #,##0_-;_-* &quot;-&quot;??_-;_-@_-"/>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Calibri"/>
        <scheme val="none"/>
      </font>
      <numFmt numFmtId="165" formatCode="_-* #,##0_-;\-* #,##0_-;_-* &quot;-&quot;??_-;_-@_-"/>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5" formatCode="_-* #,##0_-;\-* #,##0_-;_-* &quot;-&quot;??_-;_-@_-"/>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5" formatCode="_-* #,##0_-;\-* #,##0_-;_-* &quot;-&quot;??_-;_-@_-"/>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5" formatCode="_-* #,##0_-;\-* #,##0_-;_-* &quot;-&quot;??_-;_-@_-"/>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5" formatCode="_-* #,##0_-;\-* #,##0_-;_-* &quot;-&quot;??_-;_-@_-"/>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thin">
          <color rgb="FF000000"/>
        </left>
        <right style="thin">
          <color rgb="FF000000"/>
        </right>
        <top/>
        <bottom style="thin">
          <color rgb="FF000000"/>
        </bottom>
        <vertical/>
        <horizontal/>
      </border>
    </dxf>
    <dxf>
      <border outline="0">
        <right style="thin">
          <color indexed="64"/>
        </right>
        <top style="thin">
          <color indexed="64"/>
        </top>
      </border>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dxf>
    <dxf>
      <border outline="0">
        <bottom style="thin">
          <color indexed="64"/>
        </bottom>
      </border>
    </dxf>
    <dxf>
      <font>
        <color rgb="FF33CC33"/>
      </font>
    </dxf>
    <dxf>
      <font>
        <color rgb="FFC00000"/>
      </font>
    </dxf>
  </dxfs>
  <tableStyles count="0" defaultTableStyle="TableStyleMedium2" defaultPivotStyle="PivotStyleLight16"/>
  <colors>
    <mruColors>
      <color rgb="FF33CC33"/>
      <color rgb="FF23222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Data!$B$34</c:f>
              <c:strCache>
                <c:ptCount val="1"/>
                <c:pt idx="0">
                  <c:v>NMM</c:v>
                </c:pt>
              </c:strCache>
            </c:strRef>
          </c:tx>
          <c:spPr>
            <a:ln w="22225" cap="rnd">
              <a:solidFill>
                <a:schemeClr val="accent1"/>
              </a:solidFill>
            </a:ln>
            <a:effectLst>
              <a:glow rad="139700">
                <a:schemeClr val="accent1">
                  <a:satMod val="175000"/>
                  <a:alpha val="14000"/>
                </a:schemeClr>
              </a:glow>
            </a:effectLst>
          </c:spPr>
          <c:marker>
            <c:symbol val="none"/>
          </c:marker>
          <c:cat>
            <c:strRef>
              <c:f>Data!$C$33:$H$33</c:f>
              <c:strCache>
                <c:ptCount val="6"/>
                <c:pt idx="0">
                  <c:v>Week 1</c:v>
                </c:pt>
                <c:pt idx="1">
                  <c:v>Week 2</c:v>
                </c:pt>
                <c:pt idx="2">
                  <c:v>Week 3</c:v>
                </c:pt>
                <c:pt idx="3">
                  <c:v>Week 4</c:v>
                </c:pt>
                <c:pt idx="4">
                  <c:v>Week 5</c:v>
                </c:pt>
                <c:pt idx="5">
                  <c:v>Week 6</c:v>
                </c:pt>
              </c:strCache>
            </c:strRef>
          </c:cat>
          <c:val>
            <c:numRef>
              <c:f>Data!$C$34:$H$34</c:f>
              <c:numCache>
                <c:formatCode>_-* #,##0_-;\-* #,##0_-;_-* "-"??_-;_-@_-</c:formatCode>
                <c:ptCount val="6"/>
                <c:pt idx="0">
                  <c:v>100</c:v>
                </c:pt>
                <c:pt idx="1">
                  <c:v>250</c:v>
                </c:pt>
                <c:pt idx="2">
                  <c:v>300</c:v>
                </c:pt>
                <c:pt idx="3">
                  <c:v>280</c:v>
                </c:pt>
                <c:pt idx="4">
                  <c:v>240</c:v>
                </c:pt>
                <c:pt idx="5">
                  <c:v>400</c:v>
                </c:pt>
              </c:numCache>
            </c:numRef>
          </c:val>
          <c:smooth val="0"/>
          <c:extLst>
            <c:ext xmlns:c16="http://schemas.microsoft.com/office/drawing/2014/chart" uri="{C3380CC4-5D6E-409C-BE32-E72D297353CC}">
              <c16:uniqueId val="{00000000-A77B-426E-989F-D700E248A748}"/>
            </c:ext>
          </c:extLst>
        </c:ser>
        <c:ser>
          <c:idx val="1"/>
          <c:order val="1"/>
          <c:tx>
            <c:strRef>
              <c:f>Data!$B$35</c:f>
              <c:strCache>
                <c:ptCount val="1"/>
                <c:pt idx="0">
                  <c:v>SMM</c:v>
                </c:pt>
              </c:strCache>
            </c:strRef>
          </c:tx>
          <c:spPr>
            <a:ln w="22225" cap="rnd">
              <a:solidFill>
                <a:schemeClr val="accent2"/>
              </a:solidFill>
            </a:ln>
            <a:effectLst>
              <a:glow rad="139700">
                <a:schemeClr val="accent2">
                  <a:satMod val="175000"/>
                  <a:alpha val="14000"/>
                </a:schemeClr>
              </a:glow>
            </a:effectLst>
          </c:spPr>
          <c:marker>
            <c:symbol val="none"/>
          </c:marker>
          <c:cat>
            <c:strRef>
              <c:f>Data!$C$33:$H$33</c:f>
              <c:strCache>
                <c:ptCount val="6"/>
                <c:pt idx="0">
                  <c:v>Week 1</c:v>
                </c:pt>
                <c:pt idx="1">
                  <c:v>Week 2</c:v>
                </c:pt>
                <c:pt idx="2">
                  <c:v>Week 3</c:v>
                </c:pt>
                <c:pt idx="3">
                  <c:v>Week 4</c:v>
                </c:pt>
                <c:pt idx="4">
                  <c:v>Week 5</c:v>
                </c:pt>
                <c:pt idx="5">
                  <c:v>Week 6</c:v>
                </c:pt>
              </c:strCache>
            </c:strRef>
          </c:cat>
          <c:val>
            <c:numRef>
              <c:f>Data!$C$35:$H$35</c:f>
              <c:numCache>
                <c:formatCode>_-* #,##0_-;\-* #,##0_-;_-* "-"??_-;_-@_-</c:formatCode>
                <c:ptCount val="6"/>
                <c:pt idx="0">
                  <c:v>89</c:v>
                </c:pt>
                <c:pt idx="1">
                  <c:v>200</c:v>
                </c:pt>
                <c:pt idx="2">
                  <c:v>170</c:v>
                </c:pt>
                <c:pt idx="3">
                  <c:v>320</c:v>
                </c:pt>
                <c:pt idx="4">
                  <c:v>200</c:v>
                </c:pt>
                <c:pt idx="5">
                  <c:v>410</c:v>
                </c:pt>
              </c:numCache>
            </c:numRef>
          </c:val>
          <c:smooth val="0"/>
          <c:extLst>
            <c:ext xmlns:c16="http://schemas.microsoft.com/office/drawing/2014/chart" uri="{C3380CC4-5D6E-409C-BE32-E72D297353CC}">
              <c16:uniqueId val="{00000001-A77B-426E-989F-D700E248A748}"/>
            </c:ext>
          </c:extLst>
        </c:ser>
        <c:ser>
          <c:idx val="2"/>
          <c:order val="2"/>
          <c:tx>
            <c:strRef>
              <c:f>Data!$B$36</c:f>
              <c:strCache>
                <c:ptCount val="1"/>
                <c:pt idx="0">
                  <c:v>NL</c:v>
                </c:pt>
              </c:strCache>
            </c:strRef>
          </c:tx>
          <c:spPr>
            <a:ln w="22225" cap="rnd">
              <a:solidFill>
                <a:schemeClr val="accent3"/>
              </a:solidFill>
            </a:ln>
            <a:effectLst>
              <a:glow rad="139700">
                <a:schemeClr val="accent3">
                  <a:satMod val="175000"/>
                  <a:alpha val="14000"/>
                </a:schemeClr>
              </a:glow>
            </a:effectLst>
          </c:spPr>
          <c:marker>
            <c:symbol val="none"/>
          </c:marker>
          <c:cat>
            <c:strRef>
              <c:f>Data!$C$33:$H$33</c:f>
              <c:strCache>
                <c:ptCount val="6"/>
                <c:pt idx="0">
                  <c:v>Week 1</c:v>
                </c:pt>
                <c:pt idx="1">
                  <c:v>Week 2</c:v>
                </c:pt>
                <c:pt idx="2">
                  <c:v>Week 3</c:v>
                </c:pt>
                <c:pt idx="3">
                  <c:v>Week 4</c:v>
                </c:pt>
                <c:pt idx="4">
                  <c:v>Week 5</c:v>
                </c:pt>
                <c:pt idx="5">
                  <c:v>Week 6</c:v>
                </c:pt>
              </c:strCache>
            </c:strRef>
          </c:cat>
          <c:val>
            <c:numRef>
              <c:f>Data!$C$36:$H$36</c:f>
              <c:numCache>
                <c:formatCode>_-* #,##0_-;\-* #,##0_-;_-* "-"??_-;_-@_-</c:formatCode>
                <c:ptCount val="6"/>
                <c:pt idx="0">
                  <c:v>80</c:v>
                </c:pt>
                <c:pt idx="1">
                  <c:v>120</c:v>
                </c:pt>
                <c:pt idx="2">
                  <c:v>300</c:v>
                </c:pt>
                <c:pt idx="3">
                  <c:v>250</c:v>
                </c:pt>
                <c:pt idx="4">
                  <c:v>140</c:v>
                </c:pt>
                <c:pt idx="5">
                  <c:v>300</c:v>
                </c:pt>
              </c:numCache>
            </c:numRef>
          </c:val>
          <c:smooth val="0"/>
          <c:extLst>
            <c:ext xmlns:c16="http://schemas.microsoft.com/office/drawing/2014/chart" uri="{C3380CC4-5D6E-409C-BE32-E72D297353CC}">
              <c16:uniqueId val="{00000002-A77B-426E-989F-D700E248A748}"/>
            </c:ext>
          </c:extLst>
        </c:ser>
        <c:ser>
          <c:idx val="3"/>
          <c:order val="3"/>
          <c:tx>
            <c:strRef>
              <c:f>Data!$B$37</c:f>
              <c:strCache>
                <c:ptCount val="1"/>
                <c:pt idx="0">
                  <c:v>SL</c:v>
                </c:pt>
              </c:strCache>
            </c:strRef>
          </c:tx>
          <c:spPr>
            <a:ln w="22225" cap="rnd">
              <a:solidFill>
                <a:schemeClr val="accent4"/>
              </a:solidFill>
            </a:ln>
            <a:effectLst>
              <a:glow rad="139700">
                <a:schemeClr val="accent4">
                  <a:satMod val="175000"/>
                  <a:alpha val="14000"/>
                </a:schemeClr>
              </a:glow>
            </a:effectLst>
          </c:spPr>
          <c:marker>
            <c:symbol val="none"/>
          </c:marker>
          <c:cat>
            <c:strRef>
              <c:f>Data!$C$33:$H$33</c:f>
              <c:strCache>
                <c:ptCount val="6"/>
                <c:pt idx="0">
                  <c:v>Week 1</c:v>
                </c:pt>
                <c:pt idx="1">
                  <c:v>Week 2</c:v>
                </c:pt>
                <c:pt idx="2">
                  <c:v>Week 3</c:v>
                </c:pt>
                <c:pt idx="3">
                  <c:v>Week 4</c:v>
                </c:pt>
                <c:pt idx="4">
                  <c:v>Week 5</c:v>
                </c:pt>
                <c:pt idx="5">
                  <c:v>Week 6</c:v>
                </c:pt>
              </c:strCache>
            </c:strRef>
          </c:cat>
          <c:val>
            <c:numRef>
              <c:f>Data!$C$37:$H$37</c:f>
              <c:numCache>
                <c:formatCode>_-* #,##0_-;\-* #,##0_-;_-* "-"??_-;_-@_-</c:formatCode>
                <c:ptCount val="6"/>
                <c:pt idx="0">
                  <c:v>30</c:v>
                </c:pt>
                <c:pt idx="1">
                  <c:v>180</c:v>
                </c:pt>
                <c:pt idx="2">
                  <c:v>210</c:v>
                </c:pt>
                <c:pt idx="3">
                  <c:v>180</c:v>
                </c:pt>
                <c:pt idx="4">
                  <c:v>350</c:v>
                </c:pt>
                <c:pt idx="5">
                  <c:v>320</c:v>
                </c:pt>
              </c:numCache>
            </c:numRef>
          </c:val>
          <c:smooth val="0"/>
          <c:extLst>
            <c:ext xmlns:c16="http://schemas.microsoft.com/office/drawing/2014/chart" uri="{C3380CC4-5D6E-409C-BE32-E72D297353CC}">
              <c16:uniqueId val="{00000003-A77B-426E-989F-D700E248A748}"/>
            </c:ext>
          </c:extLst>
        </c:ser>
        <c:ser>
          <c:idx val="4"/>
          <c:order val="4"/>
          <c:tx>
            <c:strRef>
              <c:f>Data!$B$38</c:f>
              <c:strCache>
                <c:ptCount val="1"/>
                <c:pt idx="0">
                  <c:v>VISMIN</c:v>
                </c:pt>
              </c:strCache>
            </c:strRef>
          </c:tx>
          <c:spPr>
            <a:ln w="22225" cap="rnd">
              <a:solidFill>
                <a:schemeClr val="accent5"/>
              </a:solidFill>
            </a:ln>
            <a:effectLst>
              <a:glow rad="139700">
                <a:schemeClr val="accent5">
                  <a:satMod val="175000"/>
                  <a:alpha val="14000"/>
                </a:schemeClr>
              </a:glow>
            </a:effectLst>
          </c:spPr>
          <c:marker>
            <c:symbol val="none"/>
          </c:marker>
          <c:cat>
            <c:strRef>
              <c:f>Data!$C$33:$H$33</c:f>
              <c:strCache>
                <c:ptCount val="6"/>
                <c:pt idx="0">
                  <c:v>Week 1</c:v>
                </c:pt>
                <c:pt idx="1">
                  <c:v>Week 2</c:v>
                </c:pt>
                <c:pt idx="2">
                  <c:v>Week 3</c:v>
                </c:pt>
                <c:pt idx="3">
                  <c:v>Week 4</c:v>
                </c:pt>
                <c:pt idx="4">
                  <c:v>Week 5</c:v>
                </c:pt>
                <c:pt idx="5">
                  <c:v>Week 6</c:v>
                </c:pt>
              </c:strCache>
            </c:strRef>
          </c:cat>
          <c:val>
            <c:numRef>
              <c:f>Data!$C$38:$H$38</c:f>
              <c:numCache>
                <c:formatCode>_-* #,##0_-;\-* #,##0_-;_-* "-"??_-;_-@_-</c:formatCode>
                <c:ptCount val="6"/>
                <c:pt idx="0">
                  <c:v>20</c:v>
                </c:pt>
                <c:pt idx="1">
                  <c:v>100</c:v>
                </c:pt>
                <c:pt idx="2">
                  <c:v>120</c:v>
                </c:pt>
                <c:pt idx="3">
                  <c:v>210</c:v>
                </c:pt>
                <c:pt idx="4">
                  <c:v>200</c:v>
                </c:pt>
                <c:pt idx="5">
                  <c:v>300</c:v>
                </c:pt>
              </c:numCache>
            </c:numRef>
          </c:val>
          <c:smooth val="0"/>
          <c:extLst>
            <c:ext xmlns:c16="http://schemas.microsoft.com/office/drawing/2014/chart" uri="{C3380CC4-5D6E-409C-BE32-E72D297353CC}">
              <c16:uniqueId val="{00000004-A77B-426E-989F-D700E248A748}"/>
            </c:ext>
          </c:extLst>
        </c:ser>
        <c:ser>
          <c:idx val="5"/>
          <c:order val="5"/>
          <c:tx>
            <c:strRef>
              <c:f>Data!$B$39</c:f>
              <c:strCache>
                <c:ptCount val="1"/>
                <c:pt idx="0">
                  <c:v>*Total Enrolled Weekly</c:v>
                </c:pt>
              </c:strCache>
            </c:strRef>
          </c:tx>
          <c:spPr>
            <a:ln w="22225" cap="rnd">
              <a:solidFill>
                <a:schemeClr val="accent6"/>
              </a:solidFill>
            </a:ln>
            <a:effectLst>
              <a:glow rad="139700">
                <a:schemeClr val="accent6">
                  <a:satMod val="175000"/>
                  <a:alpha val="14000"/>
                </a:schemeClr>
              </a:glow>
            </a:effectLst>
          </c:spPr>
          <c:marker>
            <c:symbol val="none"/>
          </c:marker>
          <c:cat>
            <c:strRef>
              <c:f>Data!$C$33:$H$33</c:f>
              <c:strCache>
                <c:ptCount val="6"/>
                <c:pt idx="0">
                  <c:v>Week 1</c:v>
                </c:pt>
                <c:pt idx="1">
                  <c:v>Week 2</c:v>
                </c:pt>
                <c:pt idx="2">
                  <c:v>Week 3</c:v>
                </c:pt>
                <c:pt idx="3">
                  <c:v>Week 4</c:v>
                </c:pt>
                <c:pt idx="4">
                  <c:v>Week 5</c:v>
                </c:pt>
                <c:pt idx="5">
                  <c:v>Week 6</c:v>
                </c:pt>
              </c:strCache>
            </c:strRef>
          </c:cat>
          <c:val>
            <c:numRef>
              <c:f>Data!$C$39:$H$39</c:f>
            </c:numRef>
          </c:val>
          <c:smooth val="0"/>
          <c:extLst>
            <c:ext xmlns:c16="http://schemas.microsoft.com/office/drawing/2014/chart" uri="{C3380CC4-5D6E-409C-BE32-E72D297353CC}">
              <c16:uniqueId val="{00000005-A77B-426E-989F-D700E248A748}"/>
            </c:ext>
          </c:extLst>
        </c:ser>
        <c:dLbls>
          <c:showLegendKey val="0"/>
          <c:showVal val="0"/>
          <c:showCatName val="0"/>
          <c:showSerName val="0"/>
          <c:showPercent val="0"/>
          <c:showBubbleSize val="0"/>
        </c:dLbls>
        <c:smooth val="0"/>
        <c:axId val="633029936"/>
        <c:axId val="633018704"/>
      </c:lineChart>
      <c:catAx>
        <c:axId val="633029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3018704"/>
        <c:crosses val="autoZero"/>
        <c:auto val="1"/>
        <c:lblAlgn val="ctr"/>
        <c:lblOffset val="100"/>
        <c:noMultiLvlLbl val="0"/>
      </c:catAx>
      <c:valAx>
        <c:axId val="633018704"/>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3029936"/>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doughnutChart>
        <c:varyColors val="1"/>
        <c:dLbls>
          <c:showLegendKey val="0"/>
          <c:showVal val="0"/>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1"/>
                <c:order val="0"/>
                <c:tx>
                  <c:strRef>
                    <c:extLst>
                      <c:ext uri="{02D57815-91ED-43cb-92C2-25804820EDAC}">
                        <c15:formulaRef>
                          <c15:sqref>Data!$B$51</c15:sqref>
                        </c15:formulaRef>
                      </c:ext>
                    </c:extLst>
                    <c:strCache>
                      <c:ptCount val="1"/>
                      <c:pt idx="0">
                        <c:v>Week 2</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2AB-4841-9611-A932652A6C5F}"/>
                    </c:ext>
                  </c:extLst>
                </c:dPt>
                <c:dPt>
                  <c:idx val="1"/>
                  <c:bubble3D val="0"/>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2AB-4841-9611-A932652A6C5F}"/>
                    </c:ext>
                  </c:extLst>
                </c:dPt>
                <c:cat>
                  <c:strRef>
                    <c:extLst>
                      <c:ext uri="{02D57815-91ED-43cb-92C2-25804820EDAC}">
                        <c15:formulaRef>
                          <c15:sqref>Data!$C$49:$D$49</c15:sqref>
                        </c15:formulaRef>
                      </c:ext>
                    </c:extLst>
                    <c:strCache>
                      <c:ptCount val="2"/>
                      <c:pt idx="0">
                        <c:v>*Total Enrolled Weekly</c:v>
                      </c:pt>
                      <c:pt idx="1">
                        <c:v>Remaining till Target</c:v>
                      </c:pt>
                    </c:strCache>
                  </c:strRef>
                </c:cat>
                <c:val>
                  <c:numRef>
                    <c:extLst>
                      <c:ext uri="{02D57815-91ED-43cb-92C2-25804820EDAC}">
                        <c15:formulaRef>
                          <c15:sqref>Data!$C$51:$D$51</c15:sqref>
                        </c15:formulaRef>
                      </c:ext>
                    </c:extLst>
                    <c:numCache>
                      <c:formatCode>_-* #,##0_-;\-* #,##0_-;_-* "-"??_-;_-@_-</c:formatCode>
                      <c:ptCount val="2"/>
                      <c:pt idx="0">
                        <c:v>850</c:v>
                      </c:pt>
                      <c:pt idx="1">
                        <c:v>0</c:v>
                      </c:pt>
                    </c:numCache>
                  </c:numRef>
                </c:val>
                <c:extLst>
                  <c:ext xmlns:c16="http://schemas.microsoft.com/office/drawing/2014/chart" uri="{C3380CC4-5D6E-409C-BE32-E72D297353CC}">
                    <c16:uniqueId val="{00000004-82AB-4841-9611-A932652A6C5F}"/>
                  </c:ext>
                </c:extLst>
              </c15:ser>
            </c15:filteredPieSeries>
            <c15:filteredPieSeries>
              <c15:ser>
                <c:idx val="2"/>
                <c:order val="1"/>
                <c:tx>
                  <c:strRef>
                    <c:extLst xmlns:c15="http://schemas.microsoft.com/office/drawing/2012/chart">
                      <c:ext xmlns:c15="http://schemas.microsoft.com/office/drawing/2012/chart" uri="{02D57815-91ED-43cb-92C2-25804820EDAC}">
                        <c15:formulaRef>
                          <c15:sqref>Data!$B$52</c15:sqref>
                        </c15:formulaRef>
                      </c:ext>
                    </c:extLst>
                    <c:strCache>
                      <c:ptCount val="1"/>
                      <c:pt idx="0">
                        <c:v>Week 3</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6-82AB-4841-9611-A932652A6C5F}"/>
                    </c:ext>
                  </c:extLst>
                </c:dPt>
                <c:dPt>
                  <c:idx val="1"/>
                  <c:bubble3D val="0"/>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8-82AB-4841-9611-A932652A6C5F}"/>
                    </c:ext>
                  </c:extLst>
                </c:dPt>
                <c:cat>
                  <c:strRef>
                    <c:extLst xmlns:c15="http://schemas.microsoft.com/office/drawing/2012/chart">
                      <c:ext xmlns:c15="http://schemas.microsoft.com/office/drawing/2012/chart" uri="{02D57815-91ED-43cb-92C2-25804820EDAC}">
                        <c15:formulaRef>
                          <c15:sqref>Data!$C$49:$D$49</c15:sqref>
                        </c15:formulaRef>
                      </c:ext>
                    </c:extLst>
                    <c:strCache>
                      <c:ptCount val="2"/>
                      <c:pt idx="0">
                        <c:v>*Total Enrolled Weekly</c:v>
                      </c:pt>
                      <c:pt idx="1">
                        <c:v>Remaining till Target</c:v>
                      </c:pt>
                    </c:strCache>
                  </c:strRef>
                </c:cat>
                <c:val>
                  <c:numRef>
                    <c:extLst xmlns:c15="http://schemas.microsoft.com/office/drawing/2012/chart">
                      <c:ext xmlns:c15="http://schemas.microsoft.com/office/drawing/2012/chart" uri="{02D57815-91ED-43cb-92C2-25804820EDAC}">
                        <c15:formulaRef>
                          <c15:sqref>Data!$C$52:$D$52</c15:sqref>
                        </c15:formulaRef>
                      </c:ext>
                    </c:extLst>
                    <c:numCache>
                      <c:formatCode>_-* #,##0_-;\-* #,##0_-;_-* "-"??_-;_-@_-</c:formatCode>
                      <c:ptCount val="2"/>
                      <c:pt idx="0">
                        <c:v>1100</c:v>
                      </c:pt>
                      <c:pt idx="1">
                        <c:v>100</c:v>
                      </c:pt>
                    </c:numCache>
                  </c:numRef>
                </c:val>
                <c:extLst xmlns:c15="http://schemas.microsoft.com/office/drawing/2012/chart">
                  <c:ext xmlns:c16="http://schemas.microsoft.com/office/drawing/2014/chart" uri="{C3380CC4-5D6E-409C-BE32-E72D297353CC}">
                    <c16:uniqueId val="{00000009-82AB-4841-9611-A932652A6C5F}"/>
                  </c:ext>
                </c:extLst>
              </c15:ser>
            </c15:filteredPieSeries>
            <c15:filteredPieSeries>
              <c15:ser>
                <c:idx val="3"/>
                <c:order val="2"/>
                <c:tx>
                  <c:strRef>
                    <c:extLst xmlns:c15="http://schemas.microsoft.com/office/drawing/2012/chart">
                      <c:ext xmlns:c15="http://schemas.microsoft.com/office/drawing/2012/chart" uri="{02D57815-91ED-43cb-92C2-25804820EDAC}">
                        <c15:formulaRef>
                          <c15:sqref>Data!$B$53</c15:sqref>
                        </c15:formulaRef>
                      </c:ext>
                    </c:extLst>
                    <c:strCache>
                      <c:ptCount val="1"/>
                      <c:pt idx="0">
                        <c:v>Week 4</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B-82AB-4841-9611-A932652A6C5F}"/>
                    </c:ext>
                  </c:extLst>
                </c:dPt>
                <c:dPt>
                  <c:idx val="1"/>
                  <c:bubble3D val="0"/>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D-82AB-4841-9611-A932652A6C5F}"/>
                    </c:ext>
                  </c:extLst>
                </c:dPt>
                <c:cat>
                  <c:strRef>
                    <c:extLst xmlns:c15="http://schemas.microsoft.com/office/drawing/2012/chart">
                      <c:ext xmlns:c15="http://schemas.microsoft.com/office/drawing/2012/chart" uri="{02D57815-91ED-43cb-92C2-25804820EDAC}">
                        <c15:formulaRef>
                          <c15:sqref>Data!$C$49:$D$49</c15:sqref>
                        </c15:formulaRef>
                      </c:ext>
                    </c:extLst>
                    <c:strCache>
                      <c:ptCount val="2"/>
                      <c:pt idx="0">
                        <c:v>*Total Enrolled Weekly</c:v>
                      </c:pt>
                      <c:pt idx="1">
                        <c:v>Remaining till Target</c:v>
                      </c:pt>
                    </c:strCache>
                  </c:strRef>
                </c:cat>
                <c:val>
                  <c:numRef>
                    <c:extLst xmlns:c15="http://schemas.microsoft.com/office/drawing/2012/chart">
                      <c:ext xmlns:c15="http://schemas.microsoft.com/office/drawing/2012/chart" uri="{02D57815-91ED-43cb-92C2-25804820EDAC}">
                        <c15:formulaRef>
                          <c15:sqref>Data!$C$53:$D$53</c15:sqref>
                        </c15:formulaRef>
                      </c:ext>
                    </c:extLst>
                    <c:numCache>
                      <c:formatCode>_-* #,##0_-;\-* #,##0_-;_-* "-"??_-;_-@_-</c:formatCode>
                      <c:ptCount val="2"/>
                      <c:pt idx="0">
                        <c:v>1240</c:v>
                      </c:pt>
                      <c:pt idx="1">
                        <c:v>360</c:v>
                      </c:pt>
                    </c:numCache>
                  </c:numRef>
                </c:val>
                <c:extLst xmlns:c15="http://schemas.microsoft.com/office/drawing/2012/chart">
                  <c:ext xmlns:c16="http://schemas.microsoft.com/office/drawing/2014/chart" uri="{C3380CC4-5D6E-409C-BE32-E72D297353CC}">
                    <c16:uniqueId val="{0000000E-82AB-4841-9611-A932652A6C5F}"/>
                  </c:ext>
                </c:extLst>
              </c15:ser>
            </c15:filteredPieSeries>
            <c15:filteredPieSeries>
              <c15:ser>
                <c:idx val="4"/>
                <c:order val="3"/>
                <c:tx>
                  <c:strRef>
                    <c:extLst xmlns:c15="http://schemas.microsoft.com/office/drawing/2012/chart">
                      <c:ext xmlns:c15="http://schemas.microsoft.com/office/drawing/2012/chart" uri="{02D57815-91ED-43cb-92C2-25804820EDAC}">
                        <c15:formulaRef>
                          <c15:sqref>Data!$B$54</c15:sqref>
                        </c15:formulaRef>
                      </c:ext>
                    </c:extLst>
                    <c:strCache>
                      <c:ptCount val="1"/>
                      <c:pt idx="0">
                        <c:v>Week 5</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0-82AB-4841-9611-A932652A6C5F}"/>
                    </c:ext>
                  </c:extLst>
                </c:dPt>
                <c:dPt>
                  <c:idx val="1"/>
                  <c:bubble3D val="0"/>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2-82AB-4841-9611-A932652A6C5F}"/>
                    </c:ext>
                  </c:extLst>
                </c:dPt>
                <c:cat>
                  <c:strRef>
                    <c:extLst xmlns:c15="http://schemas.microsoft.com/office/drawing/2012/chart">
                      <c:ext xmlns:c15="http://schemas.microsoft.com/office/drawing/2012/chart" uri="{02D57815-91ED-43cb-92C2-25804820EDAC}">
                        <c15:formulaRef>
                          <c15:sqref>Data!$C$49:$D$49</c15:sqref>
                        </c15:formulaRef>
                      </c:ext>
                    </c:extLst>
                    <c:strCache>
                      <c:ptCount val="2"/>
                      <c:pt idx="0">
                        <c:v>*Total Enrolled Weekly</c:v>
                      </c:pt>
                      <c:pt idx="1">
                        <c:v>Remaining till Target</c:v>
                      </c:pt>
                    </c:strCache>
                  </c:strRef>
                </c:cat>
                <c:val>
                  <c:numRef>
                    <c:extLst xmlns:c15="http://schemas.microsoft.com/office/drawing/2012/chart">
                      <c:ext xmlns:c15="http://schemas.microsoft.com/office/drawing/2012/chart" uri="{02D57815-91ED-43cb-92C2-25804820EDAC}">
                        <c15:formulaRef>
                          <c15:sqref>Data!$C$54:$D$54</c15:sqref>
                        </c15:formulaRef>
                      </c:ext>
                    </c:extLst>
                    <c:numCache>
                      <c:formatCode>_-* #,##0_-;\-* #,##0_-;_-* "-"??_-;_-@_-</c:formatCode>
                      <c:ptCount val="2"/>
                      <c:pt idx="0">
                        <c:v>1130</c:v>
                      </c:pt>
                      <c:pt idx="1">
                        <c:v>870</c:v>
                      </c:pt>
                    </c:numCache>
                  </c:numRef>
                </c:val>
                <c:extLst xmlns:c15="http://schemas.microsoft.com/office/drawing/2012/chart">
                  <c:ext xmlns:c16="http://schemas.microsoft.com/office/drawing/2014/chart" uri="{C3380CC4-5D6E-409C-BE32-E72D297353CC}">
                    <c16:uniqueId val="{00000013-82AB-4841-9611-A932652A6C5F}"/>
                  </c:ext>
                </c:extLst>
              </c15:ser>
            </c15:filteredPieSeries>
            <c15:filteredPieSeries>
              <c15:ser>
                <c:idx val="5"/>
                <c:order val="4"/>
                <c:tx>
                  <c:strRef>
                    <c:extLst xmlns:c15="http://schemas.microsoft.com/office/drawing/2012/chart">
                      <c:ext xmlns:c15="http://schemas.microsoft.com/office/drawing/2012/chart" uri="{02D57815-91ED-43cb-92C2-25804820EDAC}">
                        <c15:formulaRef>
                          <c15:sqref>Data!$B$55</c15:sqref>
                        </c15:formulaRef>
                      </c:ext>
                    </c:extLst>
                    <c:strCache>
                      <c:ptCount val="1"/>
                      <c:pt idx="0">
                        <c:v>Week 6</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5-82AB-4841-9611-A932652A6C5F}"/>
                    </c:ext>
                  </c:extLst>
                </c:dPt>
                <c:dPt>
                  <c:idx val="1"/>
                  <c:bubble3D val="0"/>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7-82AB-4841-9611-A932652A6C5F}"/>
                    </c:ext>
                  </c:extLst>
                </c:dPt>
                <c:cat>
                  <c:strRef>
                    <c:extLst xmlns:c15="http://schemas.microsoft.com/office/drawing/2012/chart">
                      <c:ext xmlns:c15="http://schemas.microsoft.com/office/drawing/2012/chart" uri="{02D57815-91ED-43cb-92C2-25804820EDAC}">
                        <c15:formulaRef>
                          <c15:sqref>Data!$C$49:$D$49</c15:sqref>
                        </c15:formulaRef>
                      </c:ext>
                    </c:extLst>
                    <c:strCache>
                      <c:ptCount val="2"/>
                      <c:pt idx="0">
                        <c:v>*Total Enrolled Weekly</c:v>
                      </c:pt>
                      <c:pt idx="1">
                        <c:v>Remaining till Target</c:v>
                      </c:pt>
                    </c:strCache>
                  </c:strRef>
                </c:cat>
                <c:val>
                  <c:numRef>
                    <c:extLst xmlns:c15="http://schemas.microsoft.com/office/drawing/2012/chart">
                      <c:ext xmlns:c15="http://schemas.microsoft.com/office/drawing/2012/chart" uri="{02D57815-91ED-43cb-92C2-25804820EDAC}">
                        <c15:formulaRef>
                          <c15:sqref>Data!$C$55:$D$55</c15:sqref>
                        </c15:formulaRef>
                      </c:ext>
                    </c:extLst>
                    <c:numCache>
                      <c:formatCode>_-* #,##0_-;\-* #,##0_-;_-* "-"??_-;_-@_-</c:formatCode>
                      <c:ptCount val="2"/>
                      <c:pt idx="0">
                        <c:v>1730</c:v>
                      </c:pt>
                      <c:pt idx="1">
                        <c:v>670</c:v>
                      </c:pt>
                    </c:numCache>
                  </c:numRef>
                </c:val>
                <c:extLst xmlns:c15="http://schemas.microsoft.com/office/drawing/2012/chart">
                  <c:ext xmlns:c16="http://schemas.microsoft.com/office/drawing/2014/chart" uri="{C3380CC4-5D6E-409C-BE32-E72D297353CC}">
                    <c16:uniqueId val="{00000018-82AB-4841-9611-A932652A6C5F}"/>
                  </c:ext>
                </c:extLst>
              </c15:ser>
            </c15:filteredPieSeries>
            <c15:filteredPieSeries>
              <c15:ser>
                <c:idx val="6"/>
                <c:order val="5"/>
                <c:tx>
                  <c:strRef>
                    <c:extLst xmlns:c15="http://schemas.microsoft.com/office/drawing/2012/chart">
                      <c:ext xmlns:c15="http://schemas.microsoft.com/office/drawing/2012/chart" uri="{02D57815-91ED-43cb-92C2-25804820EDAC}">
                        <c15:formulaRef>
                          <c15:sqref>Data!$B$56</c15:sqref>
                        </c15:formulaRef>
                      </c:ext>
                    </c:extLst>
                    <c:strCache>
                      <c:ptCount val="1"/>
                      <c:pt idx="0">
                        <c:v>Total Enrolled</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A-82AB-4841-9611-A932652A6C5F}"/>
                    </c:ext>
                  </c:extLst>
                </c:dPt>
                <c:dPt>
                  <c:idx val="1"/>
                  <c:bubble3D val="0"/>
                  <c:spPr>
                    <a:solidFill>
                      <a:schemeClr val="accent2"/>
                    </a:soli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C-82AB-4841-9611-A932652A6C5F}"/>
                    </c:ext>
                  </c:extLst>
                </c:dPt>
                <c:cat>
                  <c:strRef>
                    <c:extLst xmlns:c15="http://schemas.microsoft.com/office/drawing/2012/chart">
                      <c:ext xmlns:c15="http://schemas.microsoft.com/office/drawing/2012/chart" uri="{02D57815-91ED-43cb-92C2-25804820EDAC}">
                        <c15:formulaRef>
                          <c15:sqref>Data!$C$49:$D$49</c15:sqref>
                        </c15:formulaRef>
                      </c:ext>
                    </c:extLst>
                    <c:strCache>
                      <c:ptCount val="2"/>
                      <c:pt idx="0">
                        <c:v>*Total Enrolled Weekly</c:v>
                      </c:pt>
                      <c:pt idx="1">
                        <c:v>Remaining till Target</c:v>
                      </c:pt>
                    </c:strCache>
                  </c:strRef>
                </c:cat>
                <c:val>
                  <c:numRef>
                    <c:extLst xmlns:c15="http://schemas.microsoft.com/office/drawing/2012/chart">
                      <c:ext xmlns:c15="http://schemas.microsoft.com/office/drawing/2012/chart" uri="{02D57815-91ED-43cb-92C2-25804820EDAC}">
                        <c15:formulaRef>
                          <c15:sqref>Data!$C$56:$D$56</c15:sqref>
                        </c15:formulaRef>
                      </c:ext>
                    </c:extLst>
                    <c:numCache>
                      <c:formatCode>_-* #,##0_-;\-* #,##0_-;_-* "-"??_-;_-@_-</c:formatCode>
                      <c:ptCount val="2"/>
                      <c:pt idx="0">
                        <c:v>6369</c:v>
                      </c:pt>
                      <c:pt idx="1">
                        <c:v>2081</c:v>
                      </c:pt>
                    </c:numCache>
                  </c:numRef>
                </c:val>
                <c:extLst xmlns:c15="http://schemas.microsoft.com/office/drawing/2012/chart">
                  <c:ext xmlns:c16="http://schemas.microsoft.com/office/drawing/2014/chart" uri="{C3380CC4-5D6E-409C-BE32-E72D297353CC}">
                    <c16:uniqueId val="{0000001D-82AB-4841-9611-A932652A6C5F}"/>
                  </c:ext>
                </c:extLst>
              </c15:ser>
            </c15:filteredPieSeries>
          </c:ext>
        </c:extLst>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doughnutChart>
        <c:varyColors val="1"/>
        <c:dLbls>
          <c:showLegendKey val="0"/>
          <c:showVal val="0"/>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0"/>
                <c:order val="0"/>
                <c:tx>
                  <c:strRef>
                    <c:extLst>
                      <c:ext uri="{02D57815-91ED-43cb-92C2-25804820EDAC}">
                        <c15:formulaRef>
                          <c15:sqref>Data!$B$50</c15:sqref>
                        </c15:formulaRef>
                      </c:ext>
                    </c:extLst>
                    <c:strCache>
                      <c:ptCount val="1"/>
                      <c:pt idx="0">
                        <c:v>Week 1</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985-4C5D-AEF5-D4A7AC105FCA}"/>
                    </c:ext>
                  </c:extLst>
                </c:dPt>
                <c:dPt>
                  <c:idx val="1"/>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985-4C5D-AEF5-D4A7AC105FCA}"/>
                    </c:ext>
                  </c:extLst>
                </c:dPt>
                <c:cat>
                  <c:strRef>
                    <c:extLst>
                      <c:ext uri="{02D57815-91ED-43cb-92C2-25804820EDAC}">
                        <c15:formulaRef>
                          <c15:sqref>Data!$C$49:$D$49</c15:sqref>
                        </c15:formulaRef>
                      </c:ext>
                    </c:extLst>
                    <c:strCache>
                      <c:ptCount val="2"/>
                      <c:pt idx="0">
                        <c:v>*Total Enrolled Weekly</c:v>
                      </c:pt>
                      <c:pt idx="1">
                        <c:v>Remaining till Target</c:v>
                      </c:pt>
                    </c:strCache>
                  </c:strRef>
                </c:cat>
                <c:val>
                  <c:numRef>
                    <c:extLst>
                      <c:ext uri="{02D57815-91ED-43cb-92C2-25804820EDAC}">
                        <c15:formulaRef>
                          <c15:sqref>Data!$C$50:$D$50</c15:sqref>
                        </c15:formulaRef>
                      </c:ext>
                    </c:extLst>
                    <c:numCache>
                      <c:formatCode>_-* #,##0_-;\-* #,##0_-;_-* "-"??_-;_-@_-</c:formatCode>
                      <c:ptCount val="2"/>
                      <c:pt idx="0">
                        <c:v>319</c:v>
                      </c:pt>
                      <c:pt idx="1">
                        <c:v>81</c:v>
                      </c:pt>
                    </c:numCache>
                  </c:numRef>
                </c:val>
                <c:extLst>
                  <c:ext xmlns:c16="http://schemas.microsoft.com/office/drawing/2014/chart" uri="{C3380CC4-5D6E-409C-BE32-E72D297353CC}">
                    <c16:uniqueId val="{00000004-A985-4C5D-AEF5-D4A7AC105FCA}"/>
                  </c:ext>
                </c:extLst>
              </c15:ser>
            </c15:filteredPieSeries>
            <c15:filteredPieSeries>
              <c15:ser>
                <c:idx val="2"/>
                <c:order val="1"/>
                <c:tx>
                  <c:strRef>
                    <c:extLst xmlns:c15="http://schemas.microsoft.com/office/drawing/2012/chart">
                      <c:ext xmlns:c15="http://schemas.microsoft.com/office/drawing/2012/chart" uri="{02D57815-91ED-43cb-92C2-25804820EDAC}">
                        <c15:formulaRef>
                          <c15:sqref>Data!$B$52</c15:sqref>
                        </c15:formulaRef>
                      </c:ext>
                    </c:extLst>
                    <c:strCache>
                      <c:ptCount val="1"/>
                      <c:pt idx="0">
                        <c:v>Week 3</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6-A985-4C5D-AEF5-D4A7AC105FCA}"/>
                    </c:ext>
                  </c:extLst>
                </c:dPt>
                <c:dPt>
                  <c:idx val="1"/>
                  <c:bubble3D val="0"/>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8-A985-4C5D-AEF5-D4A7AC105FCA}"/>
                    </c:ext>
                  </c:extLst>
                </c:dPt>
                <c:cat>
                  <c:strRef>
                    <c:extLst xmlns:c15="http://schemas.microsoft.com/office/drawing/2012/chart">
                      <c:ext xmlns:c15="http://schemas.microsoft.com/office/drawing/2012/chart" uri="{02D57815-91ED-43cb-92C2-25804820EDAC}">
                        <c15:formulaRef>
                          <c15:sqref>Data!$C$49:$D$49</c15:sqref>
                        </c15:formulaRef>
                      </c:ext>
                    </c:extLst>
                    <c:strCache>
                      <c:ptCount val="2"/>
                      <c:pt idx="0">
                        <c:v>*Total Enrolled Weekly</c:v>
                      </c:pt>
                      <c:pt idx="1">
                        <c:v>Remaining till Target</c:v>
                      </c:pt>
                    </c:strCache>
                  </c:strRef>
                </c:cat>
                <c:val>
                  <c:numRef>
                    <c:extLst xmlns:c15="http://schemas.microsoft.com/office/drawing/2012/chart">
                      <c:ext xmlns:c15="http://schemas.microsoft.com/office/drawing/2012/chart" uri="{02D57815-91ED-43cb-92C2-25804820EDAC}">
                        <c15:formulaRef>
                          <c15:sqref>Data!$C$52:$D$52</c15:sqref>
                        </c15:formulaRef>
                      </c:ext>
                    </c:extLst>
                    <c:numCache>
                      <c:formatCode>_-* #,##0_-;\-* #,##0_-;_-* "-"??_-;_-@_-</c:formatCode>
                      <c:ptCount val="2"/>
                      <c:pt idx="0">
                        <c:v>1100</c:v>
                      </c:pt>
                      <c:pt idx="1">
                        <c:v>100</c:v>
                      </c:pt>
                    </c:numCache>
                  </c:numRef>
                </c:val>
                <c:extLst xmlns:c15="http://schemas.microsoft.com/office/drawing/2012/chart">
                  <c:ext xmlns:c16="http://schemas.microsoft.com/office/drawing/2014/chart" uri="{C3380CC4-5D6E-409C-BE32-E72D297353CC}">
                    <c16:uniqueId val="{00000009-A985-4C5D-AEF5-D4A7AC105FCA}"/>
                  </c:ext>
                </c:extLst>
              </c15:ser>
            </c15:filteredPieSeries>
            <c15:filteredPieSeries>
              <c15:ser>
                <c:idx val="3"/>
                <c:order val="2"/>
                <c:tx>
                  <c:strRef>
                    <c:extLst xmlns:c15="http://schemas.microsoft.com/office/drawing/2012/chart">
                      <c:ext xmlns:c15="http://schemas.microsoft.com/office/drawing/2012/chart" uri="{02D57815-91ED-43cb-92C2-25804820EDAC}">
                        <c15:formulaRef>
                          <c15:sqref>Data!$B$53</c15:sqref>
                        </c15:formulaRef>
                      </c:ext>
                    </c:extLst>
                    <c:strCache>
                      <c:ptCount val="1"/>
                      <c:pt idx="0">
                        <c:v>Week 4</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B-A985-4C5D-AEF5-D4A7AC105FCA}"/>
                    </c:ext>
                  </c:extLst>
                </c:dPt>
                <c:dPt>
                  <c:idx val="1"/>
                  <c:bubble3D val="0"/>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D-A985-4C5D-AEF5-D4A7AC105FCA}"/>
                    </c:ext>
                  </c:extLst>
                </c:dPt>
                <c:cat>
                  <c:strRef>
                    <c:extLst xmlns:c15="http://schemas.microsoft.com/office/drawing/2012/chart">
                      <c:ext xmlns:c15="http://schemas.microsoft.com/office/drawing/2012/chart" uri="{02D57815-91ED-43cb-92C2-25804820EDAC}">
                        <c15:formulaRef>
                          <c15:sqref>Data!$C$49:$D$49</c15:sqref>
                        </c15:formulaRef>
                      </c:ext>
                    </c:extLst>
                    <c:strCache>
                      <c:ptCount val="2"/>
                      <c:pt idx="0">
                        <c:v>*Total Enrolled Weekly</c:v>
                      </c:pt>
                      <c:pt idx="1">
                        <c:v>Remaining till Target</c:v>
                      </c:pt>
                    </c:strCache>
                  </c:strRef>
                </c:cat>
                <c:val>
                  <c:numRef>
                    <c:extLst xmlns:c15="http://schemas.microsoft.com/office/drawing/2012/chart">
                      <c:ext xmlns:c15="http://schemas.microsoft.com/office/drawing/2012/chart" uri="{02D57815-91ED-43cb-92C2-25804820EDAC}">
                        <c15:formulaRef>
                          <c15:sqref>Data!$C$53:$D$53</c15:sqref>
                        </c15:formulaRef>
                      </c:ext>
                    </c:extLst>
                    <c:numCache>
                      <c:formatCode>_-* #,##0_-;\-* #,##0_-;_-* "-"??_-;_-@_-</c:formatCode>
                      <c:ptCount val="2"/>
                      <c:pt idx="0">
                        <c:v>1240</c:v>
                      </c:pt>
                      <c:pt idx="1">
                        <c:v>360</c:v>
                      </c:pt>
                    </c:numCache>
                  </c:numRef>
                </c:val>
                <c:extLst xmlns:c15="http://schemas.microsoft.com/office/drawing/2012/chart">
                  <c:ext xmlns:c16="http://schemas.microsoft.com/office/drawing/2014/chart" uri="{C3380CC4-5D6E-409C-BE32-E72D297353CC}">
                    <c16:uniqueId val="{0000000E-A985-4C5D-AEF5-D4A7AC105FCA}"/>
                  </c:ext>
                </c:extLst>
              </c15:ser>
            </c15:filteredPieSeries>
            <c15:filteredPieSeries>
              <c15:ser>
                <c:idx val="4"/>
                <c:order val="3"/>
                <c:tx>
                  <c:strRef>
                    <c:extLst xmlns:c15="http://schemas.microsoft.com/office/drawing/2012/chart">
                      <c:ext xmlns:c15="http://schemas.microsoft.com/office/drawing/2012/chart" uri="{02D57815-91ED-43cb-92C2-25804820EDAC}">
                        <c15:formulaRef>
                          <c15:sqref>Data!$B$54</c15:sqref>
                        </c15:formulaRef>
                      </c:ext>
                    </c:extLst>
                    <c:strCache>
                      <c:ptCount val="1"/>
                      <c:pt idx="0">
                        <c:v>Week 5</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0-A985-4C5D-AEF5-D4A7AC105FCA}"/>
                    </c:ext>
                  </c:extLst>
                </c:dPt>
                <c:dPt>
                  <c:idx val="1"/>
                  <c:bubble3D val="0"/>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2-A985-4C5D-AEF5-D4A7AC105FCA}"/>
                    </c:ext>
                  </c:extLst>
                </c:dPt>
                <c:cat>
                  <c:strRef>
                    <c:extLst xmlns:c15="http://schemas.microsoft.com/office/drawing/2012/chart">
                      <c:ext xmlns:c15="http://schemas.microsoft.com/office/drawing/2012/chart" uri="{02D57815-91ED-43cb-92C2-25804820EDAC}">
                        <c15:formulaRef>
                          <c15:sqref>Data!$C$49:$D$49</c15:sqref>
                        </c15:formulaRef>
                      </c:ext>
                    </c:extLst>
                    <c:strCache>
                      <c:ptCount val="2"/>
                      <c:pt idx="0">
                        <c:v>*Total Enrolled Weekly</c:v>
                      </c:pt>
                      <c:pt idx="1">
                        <c:v>Remaining till Target</c:v>
                      </c:pt>
                    </c:strCache>
                  </c:strRef>
                </c:cat>
                <c:val>
                  <c:numRef>
                    <c:extLst xmlns:c15="http://schemas.microsoft.com/office/drawing/2012/chart">
                      <c:ext xmlns:c15="http://schemas.microsoft.com/office/drawing/2012/chart" uri="{02D57815-91ED-43cb-92C2-25804820EDAC}">
                        <c15:formulaRef>
                          <c15:sqref>Data!$C$54:$D$54</c15:sqref>
                        </c15:formulaRef>
                      </c:ext>
                    </c:extLst>
                    <c:numCache>
                      <c:formatCode>_-* #,##0_-;\-* #,##0_-;_-* "-"??_-;_-@_-</c:formatCode>
                      <c:ptCount val="2"/>
                      <c:pt idx="0">
                        <c:v>1130</c:v>
                      </c:pt>
                      <c:pt idx="1">
                        <c:v>870</c:v>
                      </c:pt>
                    </c:numCache>
                  </c:numRef>
                </c:val>
                <c:extLst xmlns:c15="http://schemas.microsoft.com/office/drawing/2012/chart">
                  <c:ext xmlns:c16="http://schemas.microsoft.com/office/drawing/2014/chart" uri="{C3380CC4-5D6E-409C-BE32-E72D297353CC}">
                    <c16:uniqueId val="{00000013-A985-4C5D-AEF5-D4A7AC105FCA}"/>
                  </c:ext>
                </c:extLst>
              </c15:ser>
            </c15:filteredPieSeries>
            <c15:filteredPieSeries>
              <c15:ser>
                <c:idx val="5"/>
                <c:order val="4"/>
                <c:tx>
                  <c:strRef>
                    <c:extLst xmlns:c15="http://schemas.microsoft.com/office/drawing/2012/chart">
                      <c:ext xmlns:c15="http://schemas.microsoft.com/office/drawing/2012/chart" uri="{02D57815-91ED-43cb-92C2-25804820EDAC}">
                        <c15:formulaRef>
                          <c15:sqref>Data!$B$55</c15:sqref>
                        </c15:formulaRef>
                      </c:ext>
                    </c:extLst>
                    <c:strCache>
                      <c:ptCount val="1"/>
                      <c:pt idx="0">
                        <c:v>Week 6</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5-A985-4C5D-AEF5-D4A7AC105FCA}"/>
                    </c:ext>
                  </c:extLst>
                </c:dPt>
                <c:dPt>
                  <c:idx val="1"/>
                  <c:bubble3D val="0"/>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7-A985-4C5D-AEF5-D4A7AC105FCA}"/>
                    </c:ext>
                  </c:extLst>
                </c:dPt>
                <c:cat>
                  <c:strRef>
                    <c:extLst xmlns:c15="http://schemas.microsoft.com/office/drawing/2012/chart">
                      <c:ext xmlns:c15="http://schemas.microsoft.com/office/drawing/2012/chart" uri="{02D57815-91ED-43cb-92C2-25804820EDAC}">
                        <c15:formulaRef>
                          <c15:sqref>Data!$C$49:$D$49</c15:sqref>
                        </c15:formulaRef>
                      </c:ext>
                    </c:extLst>
                    <c:strCache>
                      <c:ptCount val="2"/>
                      <c:pt idx="0">
                        <c:v>*Total Enrolled Weekly</c:v>
                      </c:pt>
                      <c:pt idx="1">
                        <c:v>Remaining till Target</c:v>
                      </c:pt>
                    </c:strCache>
                  </c:strRef>
                </c:cat>
                <c:val>
                  <c:numRef>
                    <c:extLst xmlns:c15="http://schemas.microsoft.com/office/drawing/2012/chart">
                      <c:ext xmlns:c15="http://schemas.microsoft.com/office/drawing/2012/chart" uri="{02D57815-91ED-43cb-92C2-25804820EDAC}">
                        <c15:formulaRef>
                          <c15:sqref>Data!$C$55:$D$55</c15:sqref>
                        </c15:formulaRef>
                      </c:ext>
                    </c:extLst>
                    <c:numCache>
                      <c:formatCode>_-* #,##0_-;\-* #,##0_-;_-* "-"??_-;_-@_-</c:formatCode>
                      <c:ptCount val="2"/>
                      <c:pt idx="0">
                        <c:v>1730</c:v>
                      </c:pt>
                      <c:pt idx="1">
                        <c:v>670</c:v>
                      </c:pt>
                    </c:numCache>
                  </c:numRef>
                </c:val>
                <c:extLst xmlns:c15="http://schemas.microsoft.com/office/drawing/2012/chart">
                  <c:ext xmlns:c16="http://schemas.microsoft.com/office/drawing/2014/chart" uri="{C3380CC4-5D6E-409C-BE32-E72D297353CC}">
                    <c16:uniqueId val="{00000018-A985-4C5D-AEF5-D4A7AC105FCA}"/>
                  </c:ext>
                </c:extLst>
              </c15:ser>
            </c15:filteredPieSeries>
            <c15:filteredPieSeries>
              <c15:ser>
                <c:idx val="6"/>
                <c:order val="5"/>
                <c:tx>
                  <c:strRef>
                    <c:extLst xmlns:c15="http://schemas.microsoft.com/office/drawing/2012/chart">
                      <c:ext xmlns:c15="http://schemas.microsoft.com/office/drawing/2012/chart" uri="{02D57815-91ED-43cb-92C2-25804820EDAC}">
                        <c15:formulaRef>
                          <c15:sqref>Data!$B$56</c15:sqref>
                        </c15:formulaRef>
                      </c:ext>
                    </c:extLst>
                    <c:strCache>
                      <c:ptCount val="1"/>
                      <c:pt idx="0">
                        <c:v>Total Enrolled</c:v>
                      </c:pt>
                    </c:strCache>
                  </c:strRef>
                </c:tx>
                <c:dPt>
                  <c:idx val="0"/>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A-A985-4C5D-AEF5-D4A7AC105FCA}"/>
                    </c:ext>
                  </c:extLst>
                </c:dPt>
                <c:dPt>
                  <c:idx val="1"/>
                  <c:bubble3D val="0"/>
                  <c:spPr>
                    <a:solidFill>
                      <a:schemeClr val="accent2"/>
                    </a:soli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C-A985-4C5D-AEF5-D4A7AC105FCA}"/>
                    </c:ext>
                  </c:extLst>
                </c:dPt>
                <c:cat>
                  <c:strRef>
                    <c:extLst xmlns:c15="http://schemas.microsoft.com/office/drawing/2012/chart">
                      <c:ext xmlns:c15="http://schemas.microsoft.com/office/drawing/2012/chart" uri="{02D57815-91ED-43cb-92C2-25804820EDAC}">
                        <c15:formulaRef>
                          <c15:sqref>Data!$C$49:$D$49</c15:sqref>
                        </c15:formulaRef>
                      </c:ext>
                    </c:extLst>
                    <c:strCache>
                      <c:ptCount val="2"/>
                      <c:pt idx="0">
                        <c:v>*Total Enrolled Weekly</c:v>
                      </c:pt>
                      <c:pt idx="1">
                        <c:v>Remaining till Target</c:v>
                      </c:pt>
                    </c:strCache>
                  </c:strRef>
                </c:cat>
                <c:val>
                  <c:numRef>
                    <c:extLst xmlns:c15="http://schemas.microsoft.com/office/drawing/2012/chart">
                      <c:ext xmlns:c15="http://schemas.microsoft.com/office/drawing/2012/chart" uri="{02D57815-91ED-43cb-92C2-25804820EDAC}">
                        <c15:formulaRef>
                          <c15:sqref>Data!$C$56:$D$56</c15:sqref>
                        </c15:formulaRef>
                      </c:ext>
                    </c:extLst>
                    <c:numCache>
                      <c:formatCode>_-* #,##0_-;\-* #,##0_-;_-* "-"??_-;_-@_-</c:formatCode>
                      <c:ptCount val="2"/>
                      <c:pt idx="0">
                        <c:v>6369</c:v>
                      </c:pt>
                      <c:pt idx="1">
                        <c:v>2081</c:v>
                      </c:pt>
                    </c:numCache>
                  </c:numRef>
                </c:val>
                <c:extLst xmlns:c15="http://schemas.microsoft.com/office/drawing/2012/chart">
                  <c:ext xmlns:c16="http://schemas.microsoft.com/office/drawing/2014/chart" uri="{C3380CC4-5D6E-409C-BE32-E72D297353CC}">
                    <c16:uniqueId val="{0000001D-A985-4C5D-AEF5-D4A7AC105FCA}"/>
                  </c:ext>
                </c:extLst>
              </c15:ser>
            </c15:filteredPieSeries>
          </c:ext>
        </c:extLst>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Data!$C$49</c:f>
              <c:strCache>
                <c:ptCount val="1"/>
                <c:pt idx="0">
                  <c:v>*Total Enrolled Weekly</c:v>
                </c:pt>
              </c:strCache>
            </c:strRef>
          </c:tx>
          <c:spPr>
            <a:ln w="28575" cap="rnd" cmpd="sng">
              <a:solidFill>
                <a:schemeClr val="accent3">
                  <a:lumMod val="60000"/>
                  <a:lumOff val="40000"/>
                </a:schemeClr>
              </a:solidFill>
              <a:round/>
              <a:tailEnd type="oval"/>
            </a:ln>
            <a:effectLst/>
          </c:spPr>
          <c:marker>
            <c:symbol val="none"/>
          </c:marker>
          <c:val>
            <c:numRef>
              <c:f>Data!$C$50:$C$55</c:f>
              <c:numCache>
                <c:formatCode>_-* #,##0_-;\-* #,##0_-;_-* "-"??_-;_-@_-</c:formatCode>
                <c:ptCount val="6"/>
                <c:pt idx="0">
                  <c:v>319</c:v>
                </c:pt>
                <c:pt idx="1">
                  <c:v>850</c:v>
                </c:pt>
                <c:pt idx="2">
                  <c:v>1100</c:v>
                </c:pt>
                <c:pt idx="3">
                  <c:v>1240</c:v>
                </c:pt>
                <c:pt idx="4">
                  <c:v>1130</c:v>
                </c:pt>
                <c:pt idx="5">
                  <c:v>1730</c:v>
                </c:pt>
              </c:numCache>
            </c:numRef>
          </c:val>
          <c:smooth val="0"/>
          <c:extLst>
            <c:ext xmlns:c16="http://schemas.microsoft.com/office/drawing/2014/chart" uri="{C3380CC4-5D6E-409C-BE32-E72D297353CC}">
              <c16:uniqueId val="{00000000-75C0-4847-8D0B-A9A64C242EBB}"/>
            </c:ext>
          </c:extLst>
        </c:ser>
        <c:ser>
          <c:idx val="1"/>
          <c:order val="1"/>
          <c:tx>
            <c:strRef>
              <c:f>Data!$E$49</c:f>
              <c:strCache>
                <c:ptCount val="1"/>
                <c:pt idx="0">
                  <c:v>Target Enrolled per Week</c:v>
                </c:pt>
              </c:strCache>
            </c:strRef>
          </c:tx>
          <c:spPr>
            <a:ln w="28575" cap="rnd">
              <a:solidFill>
                <a:schemeClr val="accent4">
                  <a:lumMod val="60000"/>
                  <a:lumOff val="40000"/>
                </a:schemeClr>
              </a:solidFill>
              <a:prstDash val="sysDash"/>
              <a:round/>
            </a:ln>
            <a:effectLst/>
          </c:spPr>
          <c:marker>
            <c:symbol val="none"/>
          </c:marker>
          <c:val>
            <c:numRef>
              <c:f>Data!$E$50:$E$55</c:f>
              <c:numCache>
                <c:formatCode>_-* #,##0_-;\-* #,##0_-;_-* "-"??_-;_-@_-</c:formatCode>
                <c:ptCount val="6"/>
                <c:pt idx="0">
                  <c:v>400</c:v>
                </c:pt>
                <c:pt idx="1">
                  <c:v>850</c:v>
                </c:pt>
                <c:pt idx="2">
                  <c:v>1200</c:v>
                </c:pt>
                <c:pt idx="3">
                  <c:v>1600</c:v>
                </c:pt>
                <c:pt idx="4">
                  <c:v>2000</c:v>
                </c:pt>
                <c:pt idx="5">
                  <c:v>2400</c:v>
                </c:pt>
              </c:numCache>
            </c:numRef>
          </c:val>
          <c:smooth val="0"/>
          <c:extLst>
            <c:ext xmlns:c16="http://schemas.microsoft.com/office/drawing/2014/chart" uri="{C3380CC4-5D6E-409C-BE32-E72D297353CC}">
              <c16:uniqueId val="{00000001-75C0-4847-8D0B-A9A64C242EBB}"/>
            </c:ext>
          </c:extLst>
        </c:ser>
        <c:dLbls>
          <c:showLegendKey val="0"/>
          <c:showVal val="0"/>
          <c:showCatName val="0"/>
          <c:showSerName val="0"/>
          <c:showPercent val="0"/>
          <c:showBubbleSize val="0"/>
        </c:dLbls>
        <c:smooth val="0"/>
        <c:axId val="226404607"/>
        <c:axId val="226402943"/>
      </c:lineChart>
      <c:catAx>
        <c:axId val="226404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402943"/>
        <c:crosses val="autoZero"/>
        <c:auto val="1"/>
        <c:lblAlgn val="ctr"/>
        <c:lblOffset val="100"/>
        <c:noMultiLvlLbl val="0"/>
      </c:catAx>
      <c:valAx>
        <c:axId val="226402943"/>
        <c:scaling>
          <c:orientation val="minMax"/>
        </c:scaling>
        <c:delete val="1"/>
        <c:axPos val="l"/>
        <c:numFmt formatCode="_-* #,##0_-;\-* #,##0_-;_-* &quot;-&quot;??_-;_-@_-" sourceLinked="1"/>
        <c:majorTickMark val="none"/>
        <c:minorTickMark val="none"/>
        <c:tickLblPos val="nextTo"/>
        <c:crossAx val="226404607"/>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barChart>
        <c:barDir val="bar"/>
        <c:grouping val="stacked"/>
        <c:varyColors val="0"/>
        <c:ser>
          <c:idx val="0"/>
          <c:order val="0"/>
          <c:spPr>
            <a:solidFill>
              <a:schemeClr val="accent3">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Data!$I$34</c:f>
              <c:numCache>
                <c:formatCode>_-* #,##0_-;\-* #,##0_-;_-* "-"??_-;_-@_-</c:formatCode>
                <c:ptCount val="1"/>
                <c:pt idx="0">
                  <c:v>1570</c:v>
                </c:pt>
              </c:numCache>
            </c:numRef>
          </c:val>
          <c:extLst>
            <c:ext xmlns:c16="http://schemas.microsoft.com/office/drawing/2014/chart" uri="{C3380CC4-5D6E-409C-BE32-E72D297353CC}">
              <c16:uniqueId val="{00000000-B8C3-4418-A532-5807D8D41D68}"/>
            </c:ext>
          </c:extLst>
        </c:ser>
        <c:ser>
          <c:idx val="1"/>
          <c:order val="1"/>
          <c:spPr>
            <a:solidFill>
              <a:schemeClr val="accent3">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Data!$J$34</c:f>
              <c:numCache>
                <c:formatCode>General</c:formatCode>
                <c:ptCount val="1"/>
                <c:pt idx="0">
                  <c:v>5000</c:v>
                </c:pt>
              </c:numCache>
            </c:numRef>
          </c:val>
          <c:extLst>
            <c:ext xmlns:c16="http://schemas.microsoft.com/office/drawing/2014/chart" uri="{C3380CC4-5D6E-409C-BE32-E72D297353CC}">
              <c16:uniqueId val="{00000001-B8C3-4418-A532-5807D8D41D68}"/>
            </c:ext>
          </c:extLst>
        </c:ser>
        <c:dLbls>
          <c:showLegendKey val="0"/>
          <c:showVal val="1"/>
          <c:showCatName val="0"/>
          <c:showSerName val="0"/>
          <c:showPercent val="0"/>
          <c:showBubbleSize val="0"/>
        </c:dLbls>
        <c:gapWidth val="95"/>
        <c:overlap val="100"/>
        <c:axId val="673052479"/>
        <c:axId val="679216927"/>
      </c:barChart>
      <c:catAx>
        <c:axId val="673052479"/>
        <c:scaling>
          <c:orientation val="minMax"/>
        </c:scaling>
        <c:delete val="1"/>
        <c:axPos val="l"/>
        <c:majorTickMark val="none"/>
        <c:minorTickMark val="none"/>
        <c:tickLblPos val="nextTo"/>
        <c:crossAx val="679216927"/>
        <c:crosses val="autoZero"/>
        <c:auto val="1"/>
        <c:lblAlgn val="ctr"/>
        <c:lblOffset val="100"/>
        <c:noMultiLvlLbl val="0"/>
      </c:catAx>
      <c:valAx>
        <c:axId val="679216927"/>
        <c:scaling>
          <c:orientation val="minMax"/>
        </c:scaling>
        <c:delete val="1"/>
        <c:axPos val="b"/>
        <c:numFmt formatCode="_-* #,##0_-;\-* #,##0_-;_-* &quot;-&quot;??_-;_-@_-" sourceLinked="1"/>
        <c:majorTickMark val="none"/>
        <c:minorTickMark val="none"/>
        <c:tickLblPos val="nextTo"/>
        <c:crossAx val="673052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barChart>
        <c:barDir val="bar"/>
        <c:grouping val="stacked"/>
        <c:varyColors val="0"/>
        <c:ser>
          <c:idx val="0"/>
          <c:order val="0"/>
          <c:spPr>
            <a:solidFill>
              <a:schemeClr val="accent3">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Data!$I$35</c:f>
              <c:numCache>
                <c:formatCode>_-* #,##0_-;\-* #,##0_-;_-* "-"??_-;_-@_-</c:formatCode>
                <c:ptCount val="1"/>
                <c:pt idx="0">
                  <c:v>1389</c:v>
                </c:pt>
              </c:numCache>
            </c:numRef>
          </c:val>
          <c:extLst>
            <c:ext xmlns:c16="http://schemas.microsoft.com/office/drawing/2014/chart" uri="{C3380CC4-5D6E-409C-BE32-E72D297353CC}">
              <c16:uniqueId val="{00000000-BBA1-4905-B437-AB29F68AF985}"/>
            </c:ext>
          </c:extLst>
        </c:ser>
        <c:ser>
          <c:idx val="1"/>
          <c:order val="1"/>
          <c:spPr>
            <a:solidFill>
              <a:schemeClr val="accent3">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Data!$J$35</c:f>
              <c:numCache>
                <c:formatCode>General</c:formatCode>
                <c:ptCount val="1"/>
                <c:pt idx="0">
                  <c:v>5000</c:v>
                </c:pt>
              </c:numCache>
            </c:numRef>
          </c:val>
          <c:extLst>
            <c:ext xmlns:c16="http://schemas.microsoft.com/office/drawing/2014/chart" uri="{C3380CC4-5D6E-409C-BE32-E72D297353CC}">
              <c16:uniqueId val="{00000001-BBA1-4905-B437-AB29F68AF985}"/>
            </c:ext>
          </c:extLst>
        </c:ser>
        <c:dLbls>
          <c:showLegendKey val="0"/>
          <c:showVal val="1"/>
          <c:showCatName val="0"/>
          <c:showSerName val="0"/>
          <c:showPercent val="0"/>
          <c:showBubbleSize val="0"/>
        </c:dLbls>
        <c:gapWidth val="95"/>
        <c:overlap val="100"/>
        <c:axId val="941012127"/>
        <c:axId val="941022527"/>
      </c:barChart>
      <c:catAx>
        <c:axId val="941012127"/>
        <c:scaling>
          <c:orientation val="minMax"/>
        </c:scaling>
        <c:delete val="1"/>
        <c:axPos val="l"/>
        <c:majorTickMark val="none"/>
        <c:minorTickMark val="none"/>
        <c:tickLblPos val="nextTo"/>
        <c:crossAx val="941022527"/>
        <c:crosses val="autoZero"/>
        <c:auto val="1"/>
        <c:lblAlgn val="ctr"/>
        <c:lblOffset val="100"/>
        <c:noMultiLvlLbl val="0"/>
      </c:catAx>
      <c:valAx>
        <c:axId val="941022527"/>
        <c:scaling>
          <c:orientation val="minMax"/>
        </c:scaling>
        <c:delete val="1"/>
        <c:axPos val="b"/>
        <c:numFmt formatCode="_-* #,##0_-;\-* #,##0_-;_-* &quot;-&quot;??_-;_-@_-" sourceLinked="1"/>
        <c:majorTickMark val="none"/>
        <c:minorTickMark val="none"/>
        <c:tickLblPos val="nextTo"/>
        <c:crossAx val="941012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barChart>
        <c:barDir val="bar"/>
        <c:grouping val="stacked"/>
        <c:varyColors val="0"/>
        <c:ser>
          <c:idx val="0"/>
          <c:order val="0"/>
          <c:spPr>
            <a:solidFill>
              <a:schemeClr val="accent3">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Data!$I$36</c:f>
              <c:numCache>
                <c:formatCode>_-* #,##0_-;\-* #,##0_-;_-* "-"??_-;_-@_-</c:formatCode>
                <c:ptCount val="1"/>
                <c:pt idx="0">
                  <c:v>1190</c:v>
                </c:pt>
              </c:numCache>
            </c:numRef>
          </c:val>
          <c:extLst>
            <c:ext xmlns:c16="http://schemas.microsoft.com/office/drawing/2014/chart" uri="{C3380CC4-5D6E-409C-BE32-E72D297353CC}">
              <c16:uniqueId val="{00000000-5805-4074-810E-9C132EAC22AD}"/>
            </c:ext>
          </c:extLst>
        </c:ser>
        <c:ser>
          <c:idx val="1"/>
          <c:order val="1"/>
          <c:spPr>
            <a:solidFill>
              <a:schemeClr val="accent3">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Data!$J$36</c:f>
              <c:numCache>
                <c:formatCode>General</c:formatCode>
                <c:ptCount val="1"/>
                <c:pt idx="0">
                  <c:v>4000</c:v>
                </c:pt>
              </c:numCache>
            </c:numRef>
          </c:val>
          <c:extLst>
            <c:ext xmlns:c16="http://schemas.microsoft.com/office/drawing/2014/chart" uri="{C3380CC4-5D6E-409C-BE32-E72D297353CC}">
              <c16:uniqueId val="{00000001-5805-4074-810E-9C132EAC22AD}"/>
            </c:ext>
          </c:extLst>
        </c:ser>
        <c:dLbls>
          <c:showLegendKey val="0"/>
          <c:showVal val="1"/>
          <c:showCatName val="0"/>
          <c:showSerName val="0"/>
          <c:showPercent val="0"/>
          <c:showBubbleSize val="0"/>
        </c:dLbls>
        <c:gapWidth val="95"/>
        <c:overlap val="100"/>
        <c:axId val="354527855"/>
        <c:axId val="354529935"/>
      </c:barChart>
      <c:catAx>
        <c:axId val="354527855"/>
        <c:scaling>
          <c:orientation val="minMax"/>
        </c:scaling>
        <c:delete val="1"/>
        <c:axPos val="l"/>
        <c:majorTickMark val="none"/>
        <c:minorTickMark val="none"/>
        <c:tickLblPos val="nextTo"/>
        <c:crossAx val="354529935"/>
        <c:crosses val="autoZero"/>
        <c:auto val="1"/>
        <c:lblAlgn val="ctr"/>
        <c:lblOffset val="100"/>
        <c:noMultiLvlLbl val="0"/>
      </c:catAx>
      <c:valAx>
        <c:axId val="354529935"/>
        <c:scaling>
          <c:orientation val="minMax"/>
        </c:scaling>
        <c:delete val="1"/>
        <c:axPos val="b"/>
        <c:numFmt formatCode="_-* #,##0_-;\-* #,##0_-;_-* &quot;-&quot;??_-;_-@_-" sourceLinked="1"/>
        <c:majorTickMark val="none"/>
        <c:minorTickMark val="none"/>
        <c:tickLblPos val="nextTo"/>
        <c:crossAx val="354527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barChart>
        <c:barDir val="bar"/>
        <c:grouping val="stacked"/>
        <c:varyColors val="0"/>
        <c:ser>
          <c:idx val="0"/>
          <c:order val="0"/>
          <c:spPr>
            <a:solidFill>
              <a:schemeClr val="accent3">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Data!$I$37</c:f>
              <c:numCache>
                <c:formatCode>_-* #,##0_-;\-* #,##0_-;_-* "-"??_-;_-@_-</c:formatCode>
                <c:ptCount val="1"/>
                <c:pt idx="0">
                  <c:v>1270</c:v>
                </c:pt>
              </c:numCache>
            </c:numRef>
          </c:val>
          <c:extLst>
            <c:ext xmlns:c16="http://schemas.microsoft.com/office/drawing/2014/chart" uri="{C3380CC4-5D6E-409C-BE32-E72D297353CC}">
              <c16:uniqueId val="{00000000-B578-4AD1-9A4C-E39790AD35FC}"/>
            </c:ext>
          </c:extLst>
        </c:ser>
        <c:ser>
          <c:idx val="1"/>
          <c:order val="1"/>
          <c:spPr>
            <a:solidFill>
              <a:schemeClr val="accent3">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Data!$J$37</c:f>
              <c:numCache>
                <c:formatCode>General</c:formatCode>
                <c:ptCount val="1"/>
                <c:pt idx="0">
                  <c:v>3500</c:v>
                </c:pt>
              </c:numCache>
            </c:numRef>
          </c:val>
          <c:extLst>
            <c:ext xmlns:c16="http://schemas.microsoft.com/office/drawing/2014/chart" uri="{C3380CC4-5D6E-409C-BE32-E72D297353CC}">
              <c16:uniqueId val="{00000001-B578-4AD1-9A4C-E39790AD35FC}"/>
            </c:ext>
          </c:extLst>
        </c:ser>
        <c:dLbls>
          <c:showLegendKey val="0"/>
          <c:showVal val="1"/>
          <c:showCatName val="0"/>
          <c:showSerName val="0"/>
          <c:showPercent val="0"/>
          <c:showBubbleSize val="0"/>
        </c:dLbls>
        <c:gapWidth val="95"/>
        <c:overlap val="100"/>
        <c:axId val="918642479"/>
        <c:axId val="918658287"/>
      </c:barChart>
      <c:catAx>
        <c:axId val="918642479"/>
        <c:scaling>
          <c:orientation val="minMax"/>
        </c:scaling>
        <c:delete val="1"/>
        <c:axPos val="l"/>
        <c:majorTickMark val="none"/>
        <c:minorTickMark val="none"/>
        <c:tickLblPos val="nextTo"/>
        <c:crossAx val="918658287"/>
        <c:crosses val="autoZero"/>
        <c:auto val="1"/>
        <c:lblAlgn val="ctr"/>
        <c:lblOffset val="100"/>
        <c:noMultiLvlLbl val="0"/>
      </c:catAx>
      <c:valAx>
        <c:axId val="918658287"/>
        <c:scaling>
          <c:orientation val="minMax"/>
        </c:scaling>
        <c:delete val="1"/>
        <c:axPos val="b"/>
        <c:numFmt formatCode="_-* #,##0_-;\-* #,##0_-;_-* &quot;-&quot;??_-;_-@_-" sourceLinked="1"/>
        <c:majorTickMark val="none"/>
        <c:minorTickMark val="none"/>
        <c:tickLblPos val="nextTo"/>
        <c:crossAx val="918642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barChart>
        <c:barDir val="bar"/>
        <c:grouping val="stacked"/>
        <c:varyColors val="0"/>
        <c:ser>
          <c:idx val="0"/>
          <c:order val="0"/>
          <c:spPr>
            <a:solidFill>
              <a:schemeClr val="accent3">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Data!$I$38</c:f>
              <c:numCache>
                <c:formatCode>_-* #,##0_-;\-* #,##0_-;_-* "-"??_-;_-@_-</c:formatCode>
                <c:ptCount val="1"/>
                <c:pt idx="0">
                  <c:v>950</c:v>
                </c:pt>
              </c:numCache>
            </c:numRef>
          </c:val>
          <c:extLst>
            <c:ext xmlns:c16="http://schemas.microsoft.com/office/drawing/2014/chart" uri="{C3380CC4-5D6E-409C-BE32-E72D297353CC}">
              <c16:uniqueId val="{00000000-48D5-4A6A-A4A4-1B00B5C7CD56}"/>
            </c:ext>
          </c:extLst>
        </c:ser>
        <c:ser>
          <c:idx val="1"/>
          <c:order val="1"/>
          <c:spPr>
            <a:solidFill>
              <a:schemeClr val="accent3">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Data!$J$38</c:f>
              <c:numCache>
                <c:formatCode>General</c:formatCode>
                <c:ptCount val="1"/>
                <c:pt idx="0">
                  <c:v>4500</c:v>
                </c:pt>
              </c:numCache>
            </c:numRef>
          </c:val>
          <c:extLst>
            <c:ext xmlns:c16="http://schemas.microsoft.com/office/drawing/2014/chart" uri="{C3380CC4-5D6E-409C-BE32-E72D297353CC}">
              <c16:uniqueId val="{00000001-48D5-4A6A-A4A4-1B00B5C7CD56}"/>
            </c:ext>
          </c:extLst>
        </c:ser>
        <c:dLbls>
          <c:showLegendKey val="0"/>
          <c:showVal val="1"/>
          <c:showCatName val="0"/>
          <c:showSerName val="0"/>
          <c:showPercent val="0"/>
          <c:showBubbleSize val="0"/>
        </c:dLbls>
        <c:gapWidth val="95"/>
        <c:overlap val="100"/>
        <c:axId val="941022111"/>
        <c:axId val="941024607"/>
      </c:barChart>
      <c:catAx>
        <c:axId val="941022111"/>
        <c:scaling>
          <c:orientation val="minMax"/>
        </c:scaling>
        <c:delete val="1"/>
        <c:axPos val="l"/>
        <c:majorTickMark val="none"/>
        <c:minorTickMark val="none"/>
        <c:tickLblPos val="nextTo"/>
        <c:crossAx val="941024607"/>
        <c:crosses val="autoZero"/>
        <c:auto val="1"/>
        <c:lblAlgn val="ctr"/>
        <c:lblOffset val="100"/>
        <c:noMultiLvlLbl val="0"/>
      </c:catAx>
      <c:valAx>
        <c:axId val="941024607"/>
        <c:scaling>
          <c:orientation val="minMax"/>
        </c:scaling>
        <c:delete val="1"/>
        <c:axPos val="b"/>
        <c:numFmt formatCode="_-* #,##0_-;\-* #,##0_-;_-* &quot;-&quot;??_-;_-@_-" sourceLinked="1"/>
        <c:majorTickMark val="none"/>
        <c:minorTickMark val="none"/>
        <c:tickLblPos val="nextTo"/>
        <c:crossAx val="941022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515470</xdr:colOff>
      <xdr:row>0</xdr:row>
      <xdr:rowOff>0</xdr:rowOff>
    </xdr:from>
    <xdr:to>
      <xdr:col>22</xdr:col>
      <xdr:colOff>515471</xdr:colOff>
      <xdr:row>47</xdr:row>
      <xdr:rowOff>114858</xdr:rowOff>
    </xdr:to>
    <xdr:pic>
      <xdr:nvPicPr>
        <xdr:cNvPr id="14" name="Picture 13">
          <a:extLst>
            <a:ext uri="{FF2B5EF4-FFF2-40B4-BE49-F238E27FC236}">
              <a16:creationId xmlns:a16="http://schemas.microsoft.com/office/drawing/2014/main" id="{73DE7CD4-C3CB-437D-9BE6-F9096610BE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5470" y="0"/>
          <a:ext cx="13312589" cy="7488329"/>
        </a:xfrm>
        <a:prstGeom prst="rect">
          <a:avLst/>
        </a:prstGeom>
      </xdr:spPr>
    </xdr:pic>
    <xdr:clientData/>
  </xdr:twoCellAnchor>
  <xdr:twoCellAnchor>
    <xdr:from>
      <xdr:col>7</xdr:col>
      <xdr:colOff>361949</xdr:colOff>
      <xdr:row>11</xdr:row>
      <xdr:rowOff>57150</xdr:rowOff>
    </xdr:from>
    <xdr:to>
      <xdr:col>19</xdr:col>
      <xdr:colOff>9524</xdr:colOff>
      <xdr:row>25</xdr:row>
      <xdr:rowOff>140636</xdr:rowOff>
    </xdr:to>
    <xdr:graphicFrame macro="">
      <xdr:nvGraphicFramePr>
        <xdr:cNvPr id="3" name="Chart 2">
          <a:extLst>
            <a:ext uri="{FF2B5EF4-FFF2-40B4-BE49-F238E27FC236}">
              <a16:creationId xmlns:a16="http://schemas.microsoft.com/office/drawing/2014/main" id="{C9E3FA1E-4E1C-49C2-BAB8-489B35CF12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19</xdr:col>
      <xdr:colOff>284093</xdr:colOff>
      <xdr:row>13</xdr:row>
      <xdr:rowOff>38153</xdr:rowOff>
    </xdr:from>
    <xdr:to>
      <xdr:col>22</xdr:col>
      <xdr:colOff>112643</xdr:colOff>
      <xdr:row>25</xdr:row>
      <xdr:rowOff>4534</xdr:rowOff>
    </xdr:to>
    <mc:AlternateContent xmlns:mc="http://schemas.openxmlformats.org/markup-compatibility/2006" xmlns:sle15="http://schemas.microsoft.com/office/drawing/2012/slicer">
      <mc:Choice Requires="sle15">
        <xdr:graphicFrame macro="">
          <xdr:nvGraphicFramePr>
            <xdr:cNvPr id="4" name="TOTAL Enrollees  4">
              <a:extLst>
                <a:ext uri="{FF2B5EF4-FFF2-40B4-BE49-F238E27FC236}">
                  <a16:creationId xmlns:a16="http://schemas.microsoft.com/office/drawing/2014/main" id="{3C01F619-FA5B-43AF-982E-0C289ADCBBC1}"/>
                </a:ext>
              </a:extLst>
            </xdr:cNvPr>
            <xdr:cNvGraphicFramePr/>
          </xdr:nvGraphicFramePr>
          <xdr:xfrm>
            <a:off x="0" y="0"/>
            <a:ext cx="0" cy="0"/>
          </xdr:xfrm>
          <a:graphic>
            <a:graphicData uri="http://schemas.microsoft.com/office/drawing/2010/slicer">
              <sle:slicer xmlns:sle="http://schemas.microsoft.com/office/drawing/2010/slicer" name="TOTAL Enrollees  4"/>
            </a:graphicData>
          </a:graphic>
        </xdr:graphicFrame>
      </mc:Choice>
      <mc:Fallback xmlns="">
        <xdr:sp macro="" textlink="">
          <xdr:nvSpPr>
            <xdr:cNvPr id="0" name=""/>
            <xdr:cNvSpPr>
              <a:spLocks noTextEdit="1"/>
            </xdr:cNvSpPr>
          </xdr:nvSpPr>
          <xdr:spPr>
            <a:xfrm>
              <a:off x="11866493" y="2143178"/>
              <a:ext cx="1657350" cy="1909481"/>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605873</xdr:colOff>
      <xdr:row>10</xdr:row>
      <xdr:rowOff>124653</xdr:rowOff>
    </xdr:from>
    <xdr:to>
      <xdr:col>5</xdr:col>
      <xdr:colOff>576738</xdr:colOff>
      <xdr:row>16</xdr:row>
      <xdr:rowOff>49574</xdr:rowOff>
    </xdr:to>
    <xdr:sp macro="" textlink="Data!C56">
      <xdr:nvSpPr>
        <xdr:cNvPr id="5" name="TextBox 4">
          <a:extLst>
            <a:ext uri="{FF2B5EF4-FFF2-40B4-BE49-F238E27FC236}">
              <a16:creationId xmlns:a16="http://schemas.microsoft.com/office/drawing/2014/main" id="{D6857FEE-5725-43D1-AAC4-9944685993B5}"/>
            </a:ext>
          </a:extLst>
        </xdr:cNvPr>
        <xdr:cNvSpPr txBox="1"/>
      </xdr:nvSpPr>
      <xdr:spPr>
        <a:xfrm>
          <a:off x="1215473" y="1743903"/>
          <a:ext cx="2409265" cy="896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4284AA1-5B97-431D-98B8-6F5B53CC984F}" type="TxLink">
            <a:rPr lang="en-US" sz="4800" b="0" i="0" u="none" strike="noStrike">
              <a:solidFill>
                <a:schemeClr val="bg1"/>
              </a:solidFill>
              <a:latin typeface="Bahnschrift Light" panose="020B0502040204020203" pitchFamily="34" charset="0"/>
              <a:cs typeface="Arial"/>
            </a:rPr>
            <a:pPr algn="ctr"/>
            <a:t> 6,369 </a:t>
          </a:fld>
          <a:endParaRPr lang="en-PH" sz="4800">
            <a:solidFill>
              <a:schemeClr val="bg1"/>
            </a:solidFill>
            <a:latin typeface="Bahnschrift Light" panose="020B0502040204020203" pitchFamily="34" charset="0"/>
          </a:endParaRPr>
        </a:p>
      </xdr:txBody>
    </xdr:sp>
    <xdr:clientData/>
  </xdr:twoCellAnchor>
  <xdr:twoCellAnchor>
    <xdr:from>
      <xdr:col>7</xdr:col>
      <xdr:colOff>366699</xdr:colOff>
      <xdr:row>29</xdr:row>
      <xdr:rowOff>133984</xdr:rowOff>
    </xdr:from>
    <xdr:to>
      <xdr:col>11</xdr:col>
      <xdr:colOff>337564</xdr:colOff>
      <xdr:row>35</xdr:row>
      <xdr:rowOff>63947</xdr:rowOff>
    </xdr:to>
    <xdr:sp macro="" textlink="Data!C55">
      <xdr:nvSpPr>
        <xdr:cNvPr id="6" name="TextBox 5">
          <a:extLst>
            <a:ext uri="{FF2B5EF4-FFF2-40B4-BE49-F238E27FC236}">
              <a16:creationId xmlns:a16="http://schemas.microsoft.com/office/drawing/2014/main" id="{3B190E65-9A52-4287-BC13-1A5C689EE519}"/>
            </a:ext>
          </a:extLst>
        </xdr:cNvPr>
        <xdr:cNvSpPr txBox="1"/>
      </xdr:nvSpPr>
      <xdr:spPr>
        <a:xfrm>
          <a:off x="4657090" y="4937897"/>
          <a:ext cx="2422517" cy="923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E11CBAB-B51E-411F-B36B-39D9DB2F7BF6}" type="TxLink">
            <a:rPr lang="en-US" sz="4000" b="0" i="0" u="none" strike="noStrike">
              <a:solidFill>
                <a:schemeClr val="bg1"/>
              </a:solidFill>
              <a:latin typeface="Bahnschrift Light" panose="020B0502040204020203" pitchFamily="34" charset="0"/>
              <a:cs typeface="Arial"/>
            </a:rPr>
            <a:pPr algn="ctr"/>
            <a:t> 1,730 </a:t>
          </a:fld>
          <a:endParaRPr lang="en-PH" sz="4000">
            <a:solidFill>
              <a:schemeClr val="bg1"/>
            </a:solidFill>
            <a:latin typeface="Bahnschrift Light" panose="020B0502040204020203" pitchFamily="34" charset="0"/>
          </a:endParaRPr>
        </a:p>
      </xdr:txBody>
    </xdr:sp>
    <xdr:clientData/>
  </xdr:twoCellAnchor>
  <xdr:twoCellAnchor>
    <xdr:from>
      <xdr:col>12</xdr:col>
      <xdr:colOff>320438</xdr:colOff>
      <xdr:row>29</xdr:row>
      <xdr:rowOff>144823</xdr:rowOff>
    </xdr:from>
    <xdr:to>
      <xdr:col>16</xdr:col>
      <xdr:colOff>291303</xdr:colOff>
      <xdr:row>35</xdr:row>
      <xdr:rowOff>69744</xdr:rowOff>
    </xdr:to>
    <xdr:sp macro="" textlink="Data!D56">
      <xdr:nvSpPr>
        <xdr:cNvPr id="7" name="TextBox 6">
          <a:extLst>
            <a:ext uri="{FF2B5EF4-FFF2-40B4-BE49-F238E27FC236}">
              <a16:creationId xmlns:a16="http://schemas.microsoft.com/office/drawing/2014/main" id="{5BCBF99A-E1E1-4EB0-9E01-CC68BB21E1AF}"/>
            </a:ext>
          </a:extLst>
        </xdr:cNvPr>
        <xdr:cNvSpPr txBox="1"/>
      </xdr:nvSpPr>
      <xdr:spPr>
        <a:xfrm>
          <a:off x="7675395" y="4948736"/>
          <a:ext cx="2422517" cy="918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4EF85ED-DA43-4F77-A3E7-3B80F2B8C6F9}" type="TxLink">
            <a:rPr lang="en-US" sz="4000" b="0" i="0" u="none" strike="noStrike">
              <a:solidFill>
                <a:schemeClr val="bg1"/>
              </a:solidFill>
              <a:latin typeface="Bahnschrift Light" panose="020B0502040204020203" pitchFamily="34" charset="0"/>
              <a:cs typeface="Arial"/>
            </a:rPr>
            <a:pPr algn="ctr"/>
            <a:t> 2,081 </a:t>
          </a:fld>
          <a:endParaRPr lang="en-PH" sz="4000">
            <a:solidFill>
              <a:schemeClr val="bg1"/>
            </a:solidFill>
            <a:latin typeface="Bahnschrift Light" panose="020B0502040204020203" pitchFamily="34" charset="0"/>
          </a:endParaRPr>
        </a:p>
      </xdr:txBody>
    </xdr:sp>
    <xdr:clientData/>
  </xdr:twoCellAnchor>
  <xdr:twoCellAnchor>
    <xdr:from>
      <xdr:col>16</xdr:col>
      <xdr:colOff>470865</xdr:colOff>
      <xdr:row>29</xdr:row>
      <xdr:rowOff>137711</xdr:rowOff>
    </xdr:from>
    <xdr:to>
      <xdr:col>20</xdr:col>
      <xdr:colOff>441730</xdr:colOff>
      <xdr:row>35</xdr:row>
      <xdr:rowOff>67674</xdr:rowOff>
    </xdr:to>
    <xdr:sp macro="" textlink="Data!D15">
      <xdr:nvSpPr>
        <xdr:cNvPr id="8" name="TextBox 7">
          <a:extLst>
            <a:ext uri="{FF2B5EF4-FFF2-40B4-BE49-F238E27FC236}">
              <a16:creationId xmlns:a16="http://schemas.microsoft.com/office/drawing/2014/main" id="{4C53ACF5-D00E-4A33-BAA7-873D8C41B48B}"/>
            </a:ext>
          </a:extLst>
        </xdr:cNvPr>
        <xdr:cNvSpPr txBox="1"/>
      </xdr:nvSpPr>
      <xdr:spPr>
        <a:xfrm>
          <a:off x="10277474" y="4941624"/>
          <a:ext cx="2422517" cy="923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19B4E0-0D14-47E6-B44F-5BC9968575B1}" type="TxLink">
            <a:rPr lang="en-US" sz="4000" b="0" i="0" u="none" strike="noStrike">
              <a:solidFill>
                <a:schemeClr val="bg1"/>
              </a:solidFill>
              <a:latin typeface="Bahnschrift Light" panose="020B0502040204020203" pitchFamily="34" charset="0"/>
              <a:cs typeface="Arial"/>
            </a:rPr>
            <a:pPr algn="ctr"/>
            <a:t>Nov, 29</a:t>
          </a:fld>
          <a:endParaRPr lang="en-PH" sz="49600">
            <a:solidFill>
              <a:schemeClr val="bg1"/>
            </a:solidFill>
            <a:latin typeface="Bahnschrift Light" panose="020B0502040204020203" pitchFamily="34" charset="0"/>
          </a:endParaRPr>
        </a:p>
      </xdr:txBody>
    </xdr:sp>
    <xdr:clientData/>
  </xdr:twoCellAnchor>
  <xdr:twoCellAnchor>
    <xdr:from>
      <xdr:col>20</xdr:col>
      <xdr:colOff>27716</xdr:colOff>
      <xdr:row>29</xdr:row>
      <xdr:rowOff>148476</xdr:rowOff>
    </xdr:from>
    <xdr:to>
      <xdr:col>22</xdr:col>
      <xdr:colOff>332515</xdr:colOff>
      <xdr:row>35</xdr:row>
      <xdr:rowOff>78439</xdr:rowOff>
    </xdr:to>
    <xdr:sp macro="" textlink="Data!C17">
      <xdr:nvSpPr>
        <xdr:cNvPr id="9" name="TextBox 8">
          <a:extLst>
            <a:ext uri="{FF2B5EF4-FFF2-40B4-BE49-F238E27FC236}">
              <a16:creationId xmlns:a16="http://schemas.microsoft.com/office/drawing/2014/main" id="{0F32386B-52E5-4D59-997D-377B56A7B43C}"/>
            </a:ext>
          </a:extLst>
        </xdr:cNvPr>
        <xdr:cNvSpPr txBox="1"/>
      </xdr:nvSpPr>
      <xdr:spPr>
        <a:xfrm>
          <a:off x="12285977" y="4952389"/>
          <a:ext cx="1530625" cy="923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1E5F58-57F8-4386-BC24-58E2649D418B}" type="TxLink">
            <a:rPr lang="en-US" sz="4000" b="0" i="0" u="none" strike="noStrike">
              <a:solidFill>
                <a:schemeClr val="bg1"/>
              </a:solidFill>
              <a:latin typeface="Bahnschrift Light" panose="020B0502040204020203" pitchFamily="34" charset="0"/>
              <a:cs typeface="Arial"/>
            </a:rPr>
            <a:pPr algn="ctr"/>
            <a:t>398</a:t>
          </a:fld>
          <a:endParaRPr lang="en-PH" sz="7200">
            <a:solidFill>
              <a:schemeClr val="bg1"/>
            </a:solidFill>
            <a:latin typeface="Bahnschrift Light" panose="020B0502040204020203" pitchFamily="34" charset="0"/>
          </a:endParaRPr>
        </a:p>
      </xdr:txBody>
    </xdr:sp>
    <xdr:clientData/>
  </xdr:twoCellAnchor>
  <xdr:twoCellAnchor>
    <xdr:from>
      <xdr:col>6</xdr:col>
      <xdr:colOff>502698</xdr:colOff>
      <xdr:row>40</xdr:row>
      <xdr:rowOff>43412</xdr:rowOff>
    </xdr:from>
    <xdr:to>
      <xdr:col>10</xdr:col>
      <xdr:colOff>123427</xdr:colOff>
      <xdr:row>45</xdr:row>
      <xdr:rowOff>130258</xdr:rowOff>
    </xdr:to>
    <xdr:sp macro="" textlink="Data!E67">
      <xdr:nvSpPr>
        <xdr:cNvPr id="10" name="TextBox 9">
          <a:extLst>
            <a:ext uri="{FF2B5EF4-FFF2-40B4-BE49-F238E27FC236}">
              <a16:creationId xmlns:a16="http://schemas.microsoft.com/office/drawing/2014/main" id="{8D65E465-BEC5-4CFC-87E7-6EACAB3348BC}"/>
            </a:ext>
          </a:extLst>
        </xdr:cNvPr>
        <xdr:cNvSpPr txBox="1"/>
      </xdr:nvSpPr>
      <xdr:spPr>
        <a:xfrm>
          <a:off x="4160298" y="6520412"/>
          <a:ext cx="2059129" cy="896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B170A09-62B1-492C-9B7F-2F71F913AC06}" type="TxLink">
            <a:rPr lang="en-US" sz="2800" b="0" i="0" u="none" strike="noStrike">
              <a:solidFill>
                <a:schemeClr val="bg1"/>
              </a:solidFill>
              <a:latin typeface="Bahnschrift Light" panose="020B0502040204020203" pitchFamily="34" charset="0"/>
              <a:cs typeface="Arial"/>
            </a:rPr>
            <a:pPr algn="ctr"/>
            <a:t>23%</a:t>
          </a:fld>
          <a:endParaRPr lang="en-PH" sz="2800">
            <a:solidFill>
              <a:schemeClr val="bg1"/>
            </a:solidFill>
            <a:latin typeface="Bahnschrift Light" panose="020B0502040204020203" pitchFamily="34" charset="0"/>
          </a:endParaRPr>
        </a:p>
      </xdr:txBody>
    </xdr:sp>
    <xdr:clientData/>
  </xdr:twoCellAnchor>
  <xdr:twoCellAnchor>
    <xdr:from>
      <xdr:col>11</xdr:col>
      <xdr:colOff>538771</xdr:colOff>
      <xdr:row>40</xdr:row>
      <xdr:rowOff>34384</xdr:rowOff>
    </xdr:from>
    <xdr:to>
      <xdr:col>15</xdr:col>
      <xdr:colOff>159499</xdr:colOff>
      <xdr:row>45</xdr:row>
      <xdr:rowOff>130000</xdr:rowOff>
    </xdr:to>
    <xdr:sp macro="" textlink="Data!E68">
      <xdr:nvSpPr>
        <xdr:cNvPr id="12" name="TextBox 11">
          <a:extLst>
            <a:ext uri="{FF2B5EF4-FFF2-40B4-BE49-F238E27FC236}">
              <a16:creationId xmlns:a16="http://schemas.microsoft.com/office/drawing/2014/main" id="{6F59B6AB-C6B8-4197-9FD9-BED73D4AB210}"/>
            </a:ext>
          </a:extLst>
        </xdr:cNvPr>
        <xdr:cNvSpPr txBox="1"/>
      </xdr:nvSpPr>
      <xdr:spPr>
        <a:xfrm>
          <a:off x="7244371" y="6511384"/>
          <a:ext cx="2059128" cy="905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072BB7-2AB7-4091-907D-0A343F04C0EC}" type="TxLink">
            <a:rPr lang="en-US" sz="2800" b="0" i="0" u="none" strike="noStrike">
              <a:solidFill>
                <a:schemeClr val="bg1"/>
              </a:solidFill>
              <a:latin typeface="Bahnschrift Light" panose="020B0502040204020203" pitchFamily="34" charset="0"/>
              <a:cs typeface="Arial"/>
            </a:rPr>
            <a:pPr algn="ctr"/>
            <a:t>76%</a:t>
          </a:fld>
          <a:endParaRPr lang="en-PH" sz="2800">
            <a:solidFill>
              <a:schemeClr val="bg1"/>
            </a:solidFill>
            <a:latin typeface="Bahnschrift Light" panose="020B0502040204020203" pitchFamily="34" charset="0"/>
          </a:endParaRPr>
        </a:p>
      </xdr:txBody>
    </xdr:sp>
    <xdr:clientData/>
  </xdr:twoCellAnchor>
  <xdr:twoCellAnchor>
    <xdr:from>
      <xdr:col>16</xdr:col>
      <xdr:colOff>586912</xdr:colOff>
      <xdr:row>40</xdr:row>
      <xdr:rowOff>13653</xdr:rowOff>
    </xdr:from>
    <xdr:to>
      <xdr:col>20</xdr:col>
      <xdr:colOff>207641</xdr:colOff>
      <xdr:row>45</xdr:row>
      <xdr:rowOff>109269</xdr:rowOff>
    </xdr:to>
    <xdr:sp macro="" textlink="Data!E66">
      <xdr:nvSpPr>
        <xdr:cNvPr id="13" name="TextBox 12">
          <a:extLst>
            <a:ext uri="{FF2B5EF4-FFF2-40B4-BE49-F238E27FC236}">
              <a16:creationId xmlns:a16="http://schemas.microsoft.com/office/drawing/2014/main" id="{A0DB4314-4964-4B01-855F-D8791AEDC629}"/>
            </a:ext>
          </a:extLst>
        </xdr:cNvPr>
        <xdr:cNvSpPr txBox="1"/>
      </xdr:nvSpPr>
      <xdr:spPr>
        <a:xfrm>
          <a:off x="10340512" y="6490653"/>
          <a:ext cx="2059129" cy="905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9A24FA-671B-40B9-B69B-F8B4FE4463CA}" type="TxLink">
            <a:rPr lang="en-US" sz="2800" b="0" i="0" u="none" strike="noStrike">
              <a:solidFill>
                <a:schemeClr val="bg1"/>
              </a:solidFill>
              <a:latin typeface="Bahnschrift Light" panose="020B0502040204020203" pitchFamily="34" charset="0"/>
              <a:cs typeface="Arial"/>
            </a:rPr>
            <a:pPr algn="ctr"/>
            <a:t>37%</a:t>
          </a:fld>
          <a:endParaRPr lang="en-PH" sz="71400">
            <a:solidFill>
              <a:schemeClr val="bg1"/>
            </a:solidFill>
            <a:latin typeface="Bahnschrift Light" panose="020B0502040204020203" pitchFamily="34" charset="0"/>
          </a:endParaRPr>
        </a:p>
      </xdr:txBody>
    </xdr:sp>
    <xdr:clientData/>
  </xdr:twoCellAnchor>
  <xdr:twoCellAnchor>
    <xdr:from>
      <xdr:col>5</xdr:col>
      <xdr:colOff>358412</xdr:colOff>
      <xdr:row>21</xdr:row>
      <xdr:rowOff>30211</xdr:rowOff>
    </xdr:from>
    <xdr:to>
      <xdr:col>7</xdr:col>
      <xdr:colOff>177437</xdr:colOff>
      <xdr:row>26</xdr:row>
      <xdr:rowOff>68311</xdr:rowOff>
    </xdr:to>
    <xdr:graphicFrame macro="">
      <xdr:nvGraphicFramePr>
        <xdr:cNvPr id="16" name="Chart 15">
          <a:extLst>
            <a:ext uri="{FF2B5EF4-FFF2-40B4-BE49-F238E27FC236}">
              <a16:creationId xmlns:a16="http://schemas.microsoft.com/office/drawing/2014/main" id="{A6649C64-A4CD-4F45-A4E3-415A48A6FF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358412</xdr:colOff>
      <xdr:row>25</xdr:row>
      <xdr:rowOff>1636</xdr:rowOff>
    </xdr:from>
    <xdr:to>
      <xdr:col>7</xdr:col>
      <xdr:colOff>177437</xdr:colOff>
      <xdr:row>30</xdr:row>
      <xdr:rowOff>39736</xdr:rowOff>
    </xdr:to>
    <xdr:graphicFrame macro="">
      <xdr:nvGraphicFramePr>
        <xdr:cNvPr id="17" name="Chart 16">
          <a:extLst>
            <a:ext uri="{FF2B5EF4-FFF2-40B4-BE49-F238E27FC236}">
              <a16:creationId xmlns:a16="http://schemas.microsoft.com/office/drawing/2014/main" id="{55392D9D-A497-4514-87A0-78148C777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299636</xdr:colOff>
      <xdr:row>18</xdr:row>
      <xdr:rowOff>89647</xdr:rowOff>
    </xdr:from>
    <xdr:to>
      <xdr:col>6</xdr:col>
      <xdr:colOff>153960</xdr:colOff>
      <xdr:row>27</xdr:row>
      <xdr:rowOff>11206</xdr:rowOff>
    </xdr:to>
    <xdr:graphicFrame macro="">
      <xdr:nvGraphicFramePr>
        <xdr:cNvPr id="23" name="Chart 22">
          <a:extLst>
            <a:ext uri="{FF2B5EF4-FFF2-40B4-BE49-F238E27FC236}">
              <a16:creationId xmlns:a16="http://schemas.microsoft.com/office/drawing/2014/main" id="{F6E20C4A-EABC-4BAE-A7C2-86B051DC8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189484</xdr:colOff>
      <xdr:row>30</xdr:row>
      <xdr:rowOff>122777</xdr:rowOff>
    </xdr:from>
    <xdr:to>
      <xdr:col>6</xdr:col>
      <xdr:colOff>566627</xdr:colOff>
      <xdr:row>35</xdr:row>
      <xdr:rowOff>89990</xdr:rowOff>
    </xdr:to>
    <xdr:graphicFrame macro="">
      <xdr:nvGraphicFramePr>
        <xdr:cNvPr id="36" name="Chart 35">
          <a:extLst>
            <a:ext uri="{FF2B5EF4-FFF2-40B4-BE49-F238E27FC236}">
              <a16:creationId xmlns:a16="http://schemas.microsoft.com/office/drawing/2014/main" id="{6EC3EE8C-29F2-4CFD-9BC4-586553003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188680</xdr:colOff>
      <xdr:row>33</xdr:row>
      <xdr:rowOff>67455</xdr:rowOff>
    </xdr:from>
    <xdr:to>
      <xdr:col>7</xdr:col>
      <xdr:colOff>16139</xdr:colOff>
      <xdr:row>38</xdr:row>
      <xdr:rowOff>34669</xdr:rowOff>
    </xdr:to>
    <xdr:graphicFrame macro="">
      <xdr:nvGraphicFramePr>
        <xdr:cNvPr id="37" name="Chart 36">
          <a:extLst>
            <a:ext uri="{FF2B5EF4-FFF2-40B4-BE49-F238E27FC236}">
              <a16:creationId xmlns:a16="http://schemas.microsoft.com/office/drawing/2014/main" id="{A1588B4D-AD50-4160-80E6-706F77ED7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194930</xdr:colOff>
      <xdr:row>36</xdr:row>
      <xdr:rowOff>26748</xdr:rowOff>
    </xdr:from>
    <xdr:to>
      <xdr:col>5</xdr:col>
      <xdr:colOff>572423</xdr:colOff>
      <xdr:row>41</xdr:row>
      <xdr:rowOff>8978</xdr:rowOff>
    </xdr:to>
    <xdr:graphicFrame macro="">
      <xdr:nvGraphicFramePr>
        <xdr:cNvPr id="38" name="Chart 37">
          <a:extLst>
            <a:ext uri="{FF2B5EF4-FFF2-40B4-BE49-F238E27FC236}">
              <a16:creationId xmlns:a16="http://schemas.microsoft.com/office/drawing/2014/main" id="{377AD37C-7177-4A8E-9357-EC9C17ACCE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192965</xdr:colOff>
      <xdr:row>38</xdr:row>
      <xdr:rowOff>127908</xdr:rowOff>
    </xdr:from>
    <xdr:to>
      <xdr:col>5</xdr:col>
      <xdr:colOff>479779</xdr:colOff>
      <xdr:row>43</xdr:row>
      <xdr:rowOff>127334</xdr:rowOff>
    </xdr:to>
    <xdr:graphicFrame macro="">
      <xdr:nvGraphicFramePr>
        <xdr:cNvPr id="39" name="Chart 38">
          <a:extLst>
            <a:ext uri="{FF2B5EF4-FFF2-40B4-BE49-F238E27FC236}">
              <a16:creationId xmlns:a16="http://schemas.microsoft.com/office/drawing/2014/main" id="{00CC7107-AB23-4087-A665-C64E822557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200567</xdr:colOff>
      <xdr:row>41</xdr:row>
      <xdr:rowOff>79361</xdr:rowOff>
    </xdr:from>
    <xdr:to>
      <xdr:col>6</xdr:col>
      <xdr:colOff>109980</xdr:colOff>
      <xdr:row>46</xdr:row>
      <xdr:rowOff>80768</xdr:rowOff>
    </xdr:to>
    <xdr:graphicFrame macro="">
      <xdr:nvGraphicFramePr>
        <xdr:cNvPr id="40" name="Chart 39">
          <a:extLst>
            <a:ext uri="{FF2B5EF4-FFF2-40B4-BE49-F238E27FC236}">
              <a16:creationId xmlns:a16="http://schemas.microsoft.com/office/drawing/2014/main" id="{BD4A6E74-5AB3-426E-B0A7-4F906EDC2A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355666</xdr:colOff>
      <xdr:row>31</xdr:row>
      <xdr:rowOff>72107</xdr:rowOff>
    </xdr:from>
    <xdr:to>
      <xdr:col>7</xdr:col>
      <xdr:colOff>355665</xdr:colOff>
      <xdr:row>34</xdr:row>
      <xdr:rowOff>106786</xdr:rowOff>
    </xdr:to>
    <xdr:sp macro="" textlink="Data!F59">
      <xdr:nvSpPr>
        <xdr:cNvPr id="41" name="TextBox 40">
          <a:extLst>
            <a:ext uri="{FF2B5EF4-FFF2-40B4-BE49-F238E27FC236}">
              <a16:creationId xmlns:a16="http://schemas.microsoft.com/office/drawing/2014/main" id="{27AC1C5B-9C83-47CC-8F48-631B45A0614D}"/>
            </a:ext>
          </a:extLst>
        </xdr:cNvPr>
        <xdr:cNvSpPr txBox="1"/>
      </xdr:nvSpPr>
      <xdr:spPr>
        <a:xfrm>
          <a:off x="3420231" y="5207324"/>
          <a:ext cx="1225825" cy="531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AB48000-70D0-407D-B759-116E4EBD318B}" type="TxLink">
            <a:rPr lang="en-US" sz="1800" b="0" i="0" u="none" strike="noStrike">
              <a:solidFill>
                <a:schemeClr val="accent4">
                  <a:lumMod val="60000"/>
                  <a:lumOff val="40000"/>
                </a:schemeClr>
              </a:solidFill>
              <a:latin typeface="Bahnschrift Light" panose="020B0502040204020203" pitchFamily="34" charset="0"/>
              <a:cs typeface="Arial"/>
            </a:rPr>
            <a:pPr algn="ctr"/>
            <a:t>67%</a:t>
          </a:fld>
          <a:endParaRPr lang="en-PH" sz="4000">
            <a:solidFill>
              <a:schemeClr val="accent4">
                <a:lumMod val="60000"/>
                <a:lumOff val="40000"/>
              </a:schemeClr>
            </a:solidFill>
            <a:latin typeface="Bahnschrift Light" panose="020B0502040204020203" pitchFamily="34" charset="0"/>
          </a:endParaRPr>
        </a:p>
      </xdr:txBody>
    </xdr:sp>
    <xdr:clientData/>
  </xdr:twoCellAnchor>
  <xdr:twoCellAnchor>
    <xdr:from>
      <xdr:col>5</xdr:col>
      <xdr:colOff>351183</xdr:colOff>
      <xdr:row>34</xdr:row>
      <xdr:rowOff>25237</xdr:rowOff>
    </xdr:from>
    <xdr:to>
      <xdr:col>7</xdr:col>
      <xdr:colOff>351182</xdr:colOff>
      <xdr:row>37</xdr:row>
      <xdr:rowOff>68688</xdr:rowOff>
    </xdr:to>
    <xdr:sp macro="" textlink="Data!F60">
      <xdr:nvSpPr>
        <xdr:cNvPr id="42" name="TextBox 41">
          <a:extLst>
            <a:ext uri="{FF2B5EF4-FFF2-40B4-BE49-F238E27FC236}">
              <a16:creationId xmlns:a16="http://schemas.microsoft.com/office/drawing/2014/main" id="{CB191004-2B5E-4311-AF26-62B65559B2E3}"/>
            </a:ext>
          </a:extLst>
        </xdr:cNvPr>
        <xdr:cNvSpPr txBox="1"/>
      </xdr:nvSpPr>
      <xdr:spPr>
        <a:xfrm>
          <a:off x="3415748" y="5657411"/>
          <a:ext cx="1225825" cy="540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B27C8AB-EDF7-4AAE-A0F2-E2E2C2E3D8B1}" type="TxLink">
            <a:rPr lang="en-US" sz="1800" b="0" i="0" u="none" strike="noStrike">
              <a:solidFill>
                <a:schemeClr val="accent4">
                  <a:lumMod val="60000"/>
                  <a:lumOff val="40000"/>
                </a:schemeClr>
              </a:solidFill>
              <a:latin typeface="Bahnschrift Light" panose="020B0502040204020203" pitchFamily="34" charset="0"/>
              <a:cs typeface="Arial"/>
            </a:rPr>
            <a:pPr algn="ctr"/>
            <a:t>105%</a:t>
          </a:fld>
          <a:endParaRPr lang="en-PH" sz="4000">
            <a:solidFill>
              <a:schemeClr val="accent4">
                <a:lumMod val="60000"/>
                <a:lumOff val="40000"/>
              </a:schemeClr>
            </a:solidFill>
            <a:latin typeface="Bahnschrift Light" panose="020B0502040204020203" pitchFamily="34" charset="0"/>
          </a:endParaRPr>
        </a:p>
      </xdr:txBody>
    </xdr:sp>
    <xdr:clientData/>
  </xdr:twoCellAnchor>
  <xdr:twoCellAnchor>
    <xdr:from>
      <xdr:col>5</xdr:col>
      <xdr:colOff>346701</xdr:colOff>
      <xdr:row>36</xdr:row>
      <xdr:rowOff>141582</xdr:rowOff>
    </xdr:from>
    <xdr:to>
      <xdr:col>7</xdr:col>
      <xdr:colOff>346700</xdr:colOff>
      <xdr:row>40</xdr:row>
      <xdr:rowOff>10610</xdr:rowOff>
    </xdr:to>
    <xdr:sp macro="" textlink="Data!F61">
      <xdr:nvSpPr>
        <xdr:cNvPr id="43" name="TextBox 42">
          <a:extLst>
            <a:ext uri="{FF2B5EF4-FFF2-40B4-BE49-F238E27FC236}">
              <a16:creationId xmlns:a16="http://schemas.microsoft.com/office/drawing/2014/main" id="{E600B768-F460-4CE5-9498-1C30044DCF35}"/>
            </a:ext>
          </a:extLst>
        </xdr:cNvPr>
        <xdr:cNvSpPr txBox="1"/>
      </xdr:nvSpPr>
      <xdr:spPr>
        <a:xfrm>
          <a:off x="3411266" y="6105060"/>
          <a:ext cx="1225825" cy="531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8C48217-F8AF-4866-98CF-2C46F75D5359}" type="TxLink">
            <a:rPr lang="en-US" sz="1800" b="0" i="0" u="none" strike="noStrike">
              <a:solidFill>
                <a:schemeClr val="accent4">
                  <a:lumMod val="60000"/>
                  <a:lumOff val="40000"/>
                </a:schemeClr>
              </a:solidFill>
              <a:latin typeface="Bahnschrift Light" panose="020B0502040204020203" pitchFamily="34" charset="0"/>
              <a:cs typeface="Arial"/>
            </a:rPr>
            <a:pPr algn="ctr"/>
            <a:t>114%</a:t>
          </a:fld>
          <a:endParaRPr lang="en-PH" sz="4000">
            <a:solidFill>
              <a:schemeClr val="accent4">
                <a:lumMod val="60000"/>
                <a:lumOff val="40000"/>
              </a:schemeClr>
            </a:solidFill>
            <a:latin typeface="Bahnschrift Light" panose="020B0502040204020203" pitchFamily="34" charset="0"/>
          </a:endParaRPr>
        </a:p>
      </xdr:txBody>
    </xdr:sp>
    <xdr:clientData/>
  </xdr:twoCellAnchor>
  <xdr:twoCellAnchor>
    <xdr:from>
      <xdr:col>5</xdr:col>
      <xdr:colOff>342218</xdr:colOff>
      <xdr:row>39</xdr:row>
      <xdr:rowOff>92278</xdr:rowOff>
    </xdr:from>
    <xdr:to>
      <xdr:col>7</xdr:col>
      <xdr:colOff>342217</xdr:colOff>
      <xdr:row>42</xdr:row>
      <xdr:rowOff>126958</xdr:rowOff>
    </xdr:to>
    <xdr:sp macro="" textlink="Data!F62">
      <xdr:nvSpPr>
        <xdr:cNvPr id="44" name="TextBox 43">
          <a:extLst>
            <a:ext uri="{FF2B5EF4-FFF2-40B4-BE49-F238E27FC236}">
              <a16:creationId xmlns:a16="http://schemas.microsoft.com/office/drawing/2014/main" id="{4E5DC712-9724-4C40-BCE5-5A823ACAFB3F}"/>
            </a:ext>
          </a:extLst>
        </xdr:cNvPr>
        <xdr:cNvSpPr txBox="1"/>
      </xdr:nvSpPr>
      <xdr:spPr>
        <a:xfrm>
          <a:off x="3406783" y="6552713"/>
          <a:ext cx="1225825" cy="531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189965-960B-40BA-A3D1-F0B4F962270D}" type="TxLink">
            <a:rPr lang="en-US" sz="1800" b="0" i="0" u="none" strike="noStrike">
              <a:solidFill>
                <a:schemeClr val="accent2">
                  <a:lumMod val="60000"/>
                  <a:lumOff val="40000"/>
                </a:schemeClr>
              </a:solidFill>
              <a:latin typeface="Bahnschrift Light" panose="020B0502040204020203" pitchFamily="34" charset="0"/>
              <a:cs typeface="Arial"/>
            </a:rPr>
            <a:pPr algn="ctr"/>
            <a:t>-9%</a:t>
          </a:fld>
          <a:endParaRPr lang="en-PH" sz="4000">
            <a:solidFill>
              <a:schemeClr val="accent2">
                <a:lumMod val="60000"/>
                <a:lumOff val="40000"/>
              </a:schemeClr>
            </a:solidFill>
            <a:latin typeface="Bahnschrift Light" panose="020B0502040204020203" pitchFamily="34" charset="0"/>
          </a:endParaRPr>
        </a:p>
      </xdr:txBody>
    </xdr:sp>
    <xdr:clientData/>
  </xdr:twoCellAnchor>
  <xdr:twoCellAnchor>
    <xdr:from>
      <xdr:col>5</xdr:col>
      <xdr:colOff>337737</xdr:colOff>
      <xdr:row>42</xdr:row>
      <xdr:rowOff>65382</xdr:rowOff>
    </xdr:from>
    <xdr:to>
      <xdr:col>7</xdr:col>
      <xdr:colOff>337736</xdr:colOff>
      <xdr:row>45</xdr:row>
      <xdr:rowOff>100062</xdr:rowOff>
    </xdr:to>
    <xdr:sp macro="" textlink="Data!F63">
      <xdr:nvSpPr>
        <xdr:cNvPr id="45" name="TextBox 44">
          <a:extLst>
            <a:ext uri="{FF2B5EF4-FFF2-40B4-BE49-F238E27FC236}">
              <a16:creationId xmlns:a16="http://schemas.microsoft.com/office/drawing/2014/main" id="{792D0ECC-9BA0-4051-96AD-15324363CF89}"/>
            </a:ext>
          </a:extLst>
        </xdr:cNvPr>
        <xdr:cNvSpPr txBox="1"/>
      </xdr:nvSpPr>
      <xdr:spPr>
        <a:xfrm>
          <a:off x="3402302" y="7022773"/>
          <a:ext cx="1225825" cy="531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783D45-3340-4339-A052-FF945CDEB19E}" type="TxLink">
            <a:rPr lang="en-US" sz="1800" b="0" i="0" u="none" strike="noStrike">
              <a:solidFill>
                <a:schemeClr val="accent4">
                  <a:lumMod val="60000"/>
                  <a:lumOff val="40000"/>
                </a:schemeClr>
              </a:solidFill>
              <a:latin typeface="Bahnschrift Light" panose="020B0502040204020203" pitchFamily="34" charset="0"/>
              <a:cs typeface="Arial"/>
            </a:rPr>
            <a:pPr algn="ctr"/>
            <a:t>50%</a:t>
          </a:fld>
          <a:endParaRPr lang="en-PH" sz="4000">
            <a:solidFill>
              <a:schemeClr val="accent4">
                <a:lumMod val="60000"/>
                <a:lumOff val="40000"/>
              </a:schemeClr>
            </a:solidFill>
            <a:latin typeface="Bahnschrift Light" panose="020B0502040204020203" pitchFamily="34" charset="0"/>
          </a:endParaRPr>
        </a:p>
      </xdr:txBody>
    </xdr:sp>
    <xdr:clientData/>
  </xdr:twoCellAnchor>
  <xdr:twoCellAnchor>
    <xdr:from>
      <xdr:col>8</xdr:col>
      <xdr:colOff>423184</xdr:colOff>
      <xdr:row>40</xdr:row>
      <xdr:rowOff>7748</xdr:rowOff>
    </xdr:from>
    <xdr:to>
      <xdr:col>12</xdr:col>
      <xdr:colOff>51707</xdr:colOff>
      <xdr:row>45</xdr:row>
      <xdr:rowOff>103364</xdr:rowOff>
    </xdr:to>
    <xdr:sp macro="" textlink="Data!I34">
      <xdr:nvSpPr>
        <xdr:cNvPr id="46" name="TextBox 45">
          <a:extLst>
            <a:ext uri="{FF2B5EF4-FFF2-40B4-BE49-F238E27FC236}">
              <a16:creationId xmlns:a16="http://schemas.microsoft.com/office/drawing/2014/main" id="{1449C7BB-D845-448C-88CB-EBDF12B40DE8}"/>
            </a:ext>
          </a:extLst>
        </xdr:cNvPr>
        <xdr:cNvSpPr txBox="1"/>
      </xdr:nvSpPr>
      <xdr:spPr>
        <a:xfrm>
          <a:off x="5299984" y="6484748"/>
          <a:ext cx="2066923" cy="905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0" i="0" u="none" strike="noStrike">
              <a:solidFill>
                <a:schemeClr val="bg1"/>
              </a:solidFill>
              <a:latin typeface="Bahnschrift Light" panose="020B0502040204020203" pitchFamily="34" charset="0"/>
              <a:cs typeface="Arial"/>
            </a:rPr>
            <a:t>vs Target</a:t>
          </a:r>
          <a:endParaRPr lang="en-PH" sz="13800">
            <a:solidFill>
              <a:schemeClr val="bg1"/>
            </a:solidFill>
            <a:latin typeface="Bahnschrift Light" panose="020B0502040204020203" pitchFamily="34" charset="0"/>
          </a:endParaRPr>
        </a:p>
      </xdr:txBody>
    </xdr:sp>
    <xdr:clientData/>
  </xdr:twoCellAnchor>
  <xdr:twoCellAnchor>
    <xdr:from>
      <xdr:col>13</xdr:col>
      <xdr:colOff>493732</xdr:colOff>
      <xdr:row>40</xdr:row>
      <xdr:rowOff>23996</xdr:rowOff>
    </xdr:from>
    <xdr:to>
      <xdr:col>17</xdr:col>
      <xdr:colOff>114460</xdr:colOff>
      <xdr:row>45</xdr:row>
      <xdr:rowOff>119612</xdr:rowOff>
    </xdr:to>
    <xdr:sp macro="" textlink="Data!I34">
      <xdr:nvSpPr>
        <xdr:cNvPr id="47" name="TextBox 46">
          <a:extLst>
            <a:ext uri="{FF2B5EF4-FFF2-40B4-BE49-F238E27FC236}">
              <a16:creationId xmlns:a16="http://schemas.microsoft.com/office/drawing/2014/main" id="{A7933F60-19CB-4C5E-A7A3-3DACB1F8987E}"/>
            </a:ext>
          </a:extLst>
        </xdr:cNvPr>
        <xdr:cNvSpPr txBox="1"/>
      </xdr:nvSpPr>
      <xdr:spPr>
        <a:xfrm>
          <a:off x="8418532" y="6500996"/>
          <a:ext cx="2059128" cy="905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0" i="0" u="none" strike="noStrike">
              <a:solidFill>
                <a:schemeClr val="bg1"/>
              </a:solidFill>
              <a:latin typeface="Bahnschrift Light" panose="020B0502040204020203" pitchFamily="34" charset="0"/>
              <a:cs typeface="Arial"/>
            </a:rPr>
            <a:t>vs Target</a:t>
          </a:r>
          <a:endParaRPr lang="en-PH" sz="13800">
            <a:solidFill>
              <a:schemeClr val="bg1"/>
            </a:solidFill>
            <a:latin typeface="Bahnschrift Light" panose="020B0502040204020203" pitchFamily="34" charset="0"/>
          </a:endParaRPr>
        </a:p>
      </xdr:txBody>
    </xdr:sp>
    <xdr:clientData/>
  </xdr:twoCellAnchor>
  <xdr:twoCellAnchor>
    <xdr:from>
      <xdr:col>18</xdr:col>
      <xdr:colOff>542087</xdr:colOff>
      <xdr:row>40</xdr:row>
      <xdr:rowOff>13654</xdr:rowOff>
    </xdr:from>
    <xdr:to>
      <xdr:col>22</xdr:col>
      <xdr:colOff>162815</xdr:colOff>
      <xdr:row>45</xdr:row>
      <xdr:rowOff>109270</xdr:rowOff>
    </xdr:to>
    <xdr:sp macro="" textlink="Data!I34">
      <xdr:nvSpPr>
        <xdr:cNvPr id="48" name="TextBox 47">
          <a:extLst>
            <a:ext uri="{FF2B5EF4-FFF2-40B4-BE49-F238E27FC236}">
              <a16:creationId xmlns:a16="http://schemas.microsoft.com/office/drawing/2014/main" id="{AE0168AD-3834-4131-B41A-124732CAF697}"/>
            </a:ext>
          </a:extLst>
        </xdr:cNvPr>
        <xdr:cNvSpPr txBox="1"/>
      </xdr:nvSpPr>
      <xdr:spPr>
        <a:xfrm>
          <a:off x="11514887" y="6490654"/>
          <a:ext cx="2059128" cy="905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0" i="0" u="none" strike="noStrike">
              <a:solidFill>
                <a:schemeClr val="bg1"/>
              </a:solidFill>
              <a:latin typeface="Bahnschrift Light" panose="020B0502040204020203" pitchFamily="34" charset="0"/>
              <a:cs typeface="Arial"/>
            </a:rPr>
            <a:t>vs Target</a:t>
          </a:r>
          <a:endParaRPr lang="en-PH" sz="13800">
            <a:solidFill>
              <a:schemeClr val="bg1"/>
            </a:solidFill>
            <a:latin typeface="Bahnschrift Light"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18</xdr:col>
      <xdr:colOff>133350</xdr:colOff>
      <xdr:row>0</xdr:row>
      <xdr:rowOff>0</xdr:rowOff>
    </xdr:from>
    <xdr:ext cx="5962650" cy="32480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20154900" y="0"/>
          <a:ext cx="5962650" cy="3248025"/>
        </a:xfrm>
        <a:prstGeom prst="rect">
          <a:avLst/>
        </a:prstGeom>
        <a:noFill/>
      </xdr:spPr>
    </xdr:pic>
    <xdr:clientData fLocksWithSheet="0"/>
  </xdr:one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Enrollees" xr10:uid="{B9A3673E-7F43-46CB-9CAA-D6DDFB3CAB4F}" sourceName="TOTAL Enrollees ">
  <extLst>
    <x:ext xmlns:x15="http://schemas.microsoft.com/office/spreadsheetml/2010/11/main" uri="{2F2917AC-EB37-4324-AD4E-5DD8C200BD13}">
      <x15:tableSlicerCache tableId="7"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TAL Enrollees  4" xr10:uid="{0F8F9C53-04E6-4240-9D8A-7298E63352CE}" cache="Slicer_TOTAL_Enrollees" caption="TOTAL Enrollees " style="SlicerStyleDark3"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4E852B-B470-4737-9126-66AC0FC4EFA0}" name="Table2" displayName="Table2" ref="B23:J29" totalsRowShown="0" dataDxfId="26" headerRowBorderDxfId="27" tableBorderDxfId="25">
  <autoFilter ref="B23:J29" xr:uid="{464E852B-B470-4737-9126-66AC0FC4EF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A16C54A0-B681-493F-8F83-E2A106F3BEEC}" name="TOTAL Enrollees " dataDxfId="24"/>
    <tableColumn id="2" xr3:uid="{C9B9FF9B-14B1-4D13-98B6-0272C98F480A}" name="NMM" dataDxfId="23" dataCellStyle="Comma"/>
    <tableColumn id="3" xr3:uid="{D38403F3-49EC-46FF-84D2-ADA4AAAD5619}" name="SMM" dataDxfId="22" dataCellStyle="Comma"/>
    <tableColumn id="4" xr3:uid="{07AD61F0-DDD5-40F8-B3E5-20B67FC23E62}" name="NL" dataDxfId="21" dataCellStyle="Comma"/>
    <tableColumn id="5" xr3:uid="{9F049C29-984C-43F8-AC1D-6CB32792DD24}" name="SL" dataDxfId="20" dataCellStyle="Comma"/>
    <tableColumn id="6" xr3:uid="{44626033-A184-4D8B-BBD3-8447807D40E8}" name="VISMIN" dataDxfId="19" dataCellStyle="Comma"/>
    <tableColumn id="7" xr3:uid="{DDE2A31C-9F9D-454D-B9D7-761E2FDFEA10}" name="Total Enrolled Weekly" dataDxfId="18" dataCellStyle="Comma">
      <calculatedColumnFormula>SUM(C24:G24)</calculatedColumnFormula>
    </tableColumn>
    <tableColumn id="8" xr3:uid="{AD64BF49-3726-4AEF-A58B-CCA888F27D70}" name="Target Enrolled per Week" dataDxfId="17" dataCellStyle="Comma"/>
    <tableColumn id="9" xr3:uid="{FB968F00-8F98-4C7D-A351-B76707A6ADD5}" name="Percentage Weekly" dataDxfId="16" dataCellStyle="Percent">
      <calculatedColumnFormula>H24/I24</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EBBF56B-132D-436C-951F-C911242D495A}" name="Table7" displayName="Table7" ref="B33:H39" totalsRowShown="0">
  <autoFilter ref="B33:H39" xr:uid="{7EBBF56B-132D-436C-951F-C911242D495A}">
    <filterColumn colId="0" hiddenButton="1">
      <filters>
        <filter val="NL"/>
        <filter val="NMM"/>
        <filter val="SL"/>
        <filter val="SMM"/>
        <filter val="VISMIN"/>
      </filters>
    </filterColumn>
    <filterColumn colId="1" hiddenButton="1"/>
    <filterColumn colId="2" hiddenButton="1"/>
    <filterColumn colId="3" hiddenButton="1"/>
    <filterColumn colId="4" hiddenButton="1"/>
    <filterColumn colId="5" hiddenButton="1"/>
    <filterColumn colId="6" hiddenButton="1"/>
  </autoFilter>
  <tableColumns count="7">
    <tableColumn id="1" xr3:uid="{8D07ABFA-575C-4C0B-A868-5A99F5DDEDDF}" name="TOTAL Enrollees "/>
    <tableColumn id="2" xr3:uid="{A2E9C1F3-14F7-4419-AADD-D0ACDBA5E41B}" name="Week 1"/>
    <tableColumn id="3" xr3:uid="{DE6D6282-2155-4D6D-8FE5-CD3E7A7FDCB8}" name="Week 2"/>
    <tableColumn id="4" xr3:uid="{62660057-69A7-4303-B7B7-1EBE76ADE8D4}" name="Week 3"/>
    <tableColumn id="5" xr3:uid="{569C9F83-ECDE-4147-9935-550171F9AFAA}" name="Week 4"/>
    <tableColumn id="6" xr3:uid="{7590863C-423E-4BE4-924C-02AEAB305E91}" name="Week 5"/>
    <tableColumn id="7" xr3:uid="{A189F0A5-4E44-437C-9048-C1BCAB6F191F}" name="Week 6"/>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D9E14B7-1C69-4AEE-818B-CE9539BA4581}" name="Table9" displayName="Table9" ref="B43:H46" totalsRowShown="0">
  <autoFilter ref="B43:H46" xr:uid="{5D9E14B7-1C69-4AEE-818B-CE9539BA458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327CE5A-FDE6-4C38-806C-BCDA6C26BF21}" name="TOTAL Enrollees "/>
    <tableColumn id="2" xr3:uid="{28C509E1-B36E-4CB0-BF59-DCC127131CE9}" name="Week 1">
      <calculatedColumnFormula>C38/C43</calculatedColumnFormula>
    </tableColumn>
    <tableColumn id="3" xr3:uid="{AA822017-2E5B-4B04-8F3F-FB65AF7B12B0}" name="Week 2">
      <calculatedColumnFormula>D38/D43</calculatedColumnFormula>
    </tableColumn>
    <tableColumn id="4" xr3:uid="{B335BEF0-837D-48E3-A4BA-93CE7538C5B3}" name="Week 3">
      <calculatedColumnFormula>E38/E43</calculatedColumnFormula>
    </tableColumn>
    <tableColumn id="5" xr3:uid="{415A1201-8D32-4095-8573-7ED0A955734F}" name="Week 4">
      <calculatedColumnFormula>F38/F43</calculatedColumnFormula>
    </tableColumn>
    <tableColumn id="6" xr3:uid="{E5A1FC7A-57D6-463E-BF1B-480CEBC42B89}" name="Week 5">
      <calculatedColumnFormula>G38/G43</calculatedColumnFormula>
    </tableColumn>
    <tableColumn id="7" xr3:uid="{7C2BA6F7-18EE-45E7-A8D7-965ECFE88E29}" name="Week 6">
      <calculatedColumnFormula>H38/H43</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CC3CA26-15AC-4AAB-8E4A-26D229CDAC66}" name="Table6" displayName="Table6" ref="B49:F56" totalsRowShown="0">
  <autoFilter ref="B49:F56" xr:uid="{BCC3CA26-15AC-4AAB-8E4A-26D229CDAC66}"/>
  <tableColumns count="5">
    <tableColumn id="1" xr3:uid="{CCAC8747-97A2-47AC-929C-805518387B94}" name="Weekly Enrollment"/>
    <tableColumn id="2" xr3:uid="{14E27F62-50B6-4C0C-9DDB-F815FF872C35}" name="*Total Enrolled Weekly" dataDxfId="15" dataCellStyle="Comma"/>
    <tableColumn id="3" xr3:uid="{7E7EABC1-055B-4DB5-B523-E27093482D28}" name="Remaining till Target" dataDxfId="14" dataCellStyle="Comma">
      <calculatedColumnFormula>Table6[[#This Row],[Target Enrolled per Week]]-Table6[[#This Row],[*Total Enrolled Weekly]]</calculatedColumnFormula>
    </tableColumn>
    <tableColumn id="4" xr3:uid="{30D31F3E-174C-4C3B-894A-B9838185CB84}" name="Target Enrolled per Week" dataDxfId="13" dataCellStyle="Comma"/>
    <tableColumn id="5" xr3:uid="{DB66C9AC-34C3-48DF-84DD-1B08AFC86A2C}" name="Percentage Weekly" dataDxfId="12" dataCellStyle="Percent">
      <calculatedColumnFormula>Table6[[#This Row],[*Total Enrolled Weekly]]/E50</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568395-B1F8-475C-A2FF-1F896F6D9E6F}" name="Table1" displayName="Table1" ref="I33:I38" totalsRowShown="0" headerRowDxfId="11" dataDxfId="10" dataCellStyle="Comma">
  <autoFilter ref="I33:I38" xr:uid="{D7568395-B1F8-475C-A2FF-1F896F6D9E6F}"/>
  <tableColumns count="1">
    <tableColumn id="1" xr3:uid="{3D8E1499-F293-4062-8161-3A8E2C75ECD7}" name="Total Each Division" dataDxfId="9" dataCellStyle="Comma">
      <calculatedColumnFormula>SUM(Table7[[#This Row],[Week 1]:[Week 6]])</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824499-E1E2-4035-9C58-AAE85CAA7FE3}" name="Table3" displayName="Table3" ref="B14:D17" totalsRowShown="0" headerRowBorderDxfId="8" tableBorderDxfId="7" totalsRowBorderDxfId="6">
  <autoFilter ref="B14:D17" xr:uid="{88824499-E1E2-4035-9C58-AAE85CAA7FE3}"/>
  <tableColumns count="3">
    <tableColumn id="1" xr3:uid="{12D26846-426F-4967-931D-A32EED43EF18}" name="Date"/>
    <tableColumn id="2" xr3:uid="{4941D80E-496A-4CE7-AB64-C45E55BDC126}" name="Time Function"/>
    <tableColumn id="3" xr3:uid="{EBC4498E-9938-44BB-B6AB-B3A2AEC4DA04}" name="Today" dataDxfId="5"/>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FB927C0-81A6-45C9-8F39-D818313117D8}" name="Table8" displayName="Table8" ref="G49:G56" totalsRowShown="0" dataDxfId="4" dataCellStyle="Percent">
  <autoFilter ref="G49:G56" xr:uid="{FFB927C0-81A6-45C9-8F39-D818313117D8}"/>
  <tableColumns count="1">
    <tableColumn id="1" xr3:uid="{07838DB0-092E-4642-819B-F098F5E28C8F}" name="Percentage Change" dataDxfId="3" dataCellStyle="Percent"/>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C2543FB-E2FF-411C-BE11-426C9AC36A8A}" name="Table4" displayName="Table4" ref="B58:F63" totalsRowShown="0">
  <autoFilter ref="B58:F63" xr:uid="{9C2543FB-E2FF-411C-BE11-426C9AC36A8A}"/>
  <tableColumns count="5">
    <tableColumn id="1" xr3:uid="{41E5B59E-7331-41C7-9552-C6497D8A1A14}" name="Column1"/>
    <tableColumn id="2" xr3:uid="{F662802C-7045-4E06-9876-F95CEEABB497}" name="Latest Week" dataDxfId="2"/>
    <tableColumn id="3" xr3:uid="{A7ED00F9-D424-4D67-AB37-CB516D547D94}" name="Previous Week" dataDxfId="1"/>
    <tableColumn id="4" xr3:uid="{42617290-D90F-479C-B056-B79103D06D82}" name="Percent Change" dataDxfId="0" dataCellStyle="Percent">
      <calculatedColumnFormula>(C59-D59)/D59</calculatedColumnFormula>
    </tableColumn>
    <tableColumn id="5" xr3:uid="{89D2FA85-A137-4F28-AB42-B0166DB9B3BD}" name="vs Last Week">
      <calculatedColumnFormula>TEXT(E59,"0%")&amp;IF(G51&gt;0,$J$47,$K$47)</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EE0835-7F8E-4F1D-9EE1-B635165C2A9C}" name="Table5" displayName="Table5" ref="B65:E68" totalsRowShown="0">
  <autoFilter ref="B65:E68" xr:uid="{E9EE0835-7F8E-4F1D-9EE1-B635165C2A9C}"/>
  <tableColumns count="4">
    <tableColumn id="1" xr3:uid="{D2688FA5-AB6D-49CE-B515-1A40FE4694BD}" name="Table"/>
    <tableColumn id="2" xr3:uid="{6898FE75-4293-4EB0-8AF1-507DB53835B0}" name="Total Clients"/>
    <tableColumn id="3" xr3:uid="{C63F27BC-73E9-4FE7-A784-A040A3D9BCF5}" name="Total Clients before latest week"/>
    <tableColumn id="4" xr3:uid="{4CE48C71-70ED-42A6-93E5-C74532485626}" name="Percent"/>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4716E-FB1F-4FE0-B854-ABD317483C3C}">
  <dimension ref="G50"/>
  <sheetViews>
    <sheetView zoomScaleNormal="100" workbookViewId="0">
      <selection activeCell="AF26" sqref="AF26"/>
    </sheetView>
  </sheetViews>
  <sheetFormatPr defaultRowHeight="12.75" x14ac:dyDescent="0.2"/>
  <cols>
    <col min="1" max="16384" width="9.140625" style="17"/>
  </cols>
  <sheetData>
    <row r="50" spans="7:7" x14ac:dyDescent="0.2">
      <c r="G50" s="37" t="s">
        <v>31</v>
      </c>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M68"/>
  <sheetViews>
    <sheetView tabSelected="1" topLeftCell="A59" zoomScale="85" zoomScaleNormal="85" workbookViewId="0">
      <selection activeCell="E65" sqref="E65"/>
    </sheetView>
  </sheetViews>
  <sheetFormatPr defaultColWidth="12.5703125" defaultRowHeight="15.75" customHeight="1" x14ac:dyDescent="0.2"/>
  <cols>
    <col min="2" max="2" width="23.42578125" customWidth="1"/>
    <col min="3" max="3" width="23.85546875" customWidth="1"/>
    <col min="4" max="4" width="33" customWidth="1"/>
    <col min="5" max="6" width="20.85546875" customWidth="1"/>
    <col min="7" max="7" width="21.140625" customWidth="1"/>
    <col min="8" max="8" width="22.7109375" customWidth="1"/>
    <col min="9" max="9" width="25.7109375" customWidth="1"/>
    <col min="10" max="10" width="20.42578125" customWidth="1"/>
    <col min="11" max="11" width="23.7109375" customWidth="1"/>
    <col min="12" max="12" width="13.85546875" bestFit="1" customWidth="1"/>
    <col min="13" max="13" width="17" bestFit="1" customWidth="1"/>
    <col min="14" max="16" width="4" bestFit="1" customWidth="1"/>
    <col min="17" max="17" width="11.7109375" bestFit="1" customWidth="1"/>
  </cols>
  <sheetData>
    <row r="2" spans="2:13" ht="15.75" customHeight="1" x14ac:dyDescent="0.2">
      <c r="B2" s="14" t="s">
        <v>45</v>
      </c>
    </row>
    <row r="3" spans="2:13" ht="15.75" customHeight="1" x14ac:dyDescent="0.2">
      <c r="B3" t="s">
        <v>29</v>
      </c>
    </row>
    <row r="7" spans="2:13" ht="15.75" customHeight="1" x14ac:dyDescent="0.3">
      <c r="B7" s="51" t="s">
        <v>27</v>
      </c>
      <c r="C7" s="50"/>
      <c r="D7" s="50"/>
    </row>
    <row r="8" spans="2:13" ht="15.75" customHeight="1" x14ac:dyDescent="0.3">
      <c r="B8" s="51" t="s">
        <v>28</v>
      </c>
      <c r="C8" s="50"/>
      <c r="D8" s="50"/>
    </row>
    <row r="9" spans="2:13" ht="15.75" customHeight="1" x14ac:dyDescent="0.3">
      <c r="B9" s="51" t="s">
        <v>46</v>
      </c>
      <c r="C9" s="50"/>
      <c r="D9" s="50"/>
    </row>
    <row r="10" spans="2:13" ht="15.75" customHeight="1" x14ac:dyDescent="0.3">
      <c r="B10" s="51" t="s">
        <v>48</v>
      </c>
      <c r="C10" s="50"/>
      <c r="D10" s="50"/>
    </row>
    <row r="11" spans="2:13" ht="15.75" customHeight="1" x14ac:dyDescent="0.3">
      <c r="B11" s="51" t="s">
        <v>49</v>
      </c>
      <c r="C11" s="50"/>
      <c r="D11" s="50"/>
    </row>
    <row r="12" spans="2:13" ht="15.75" customHeight="1" x14ac:dyDescent="0.2">
      <c r="M12" s="1"/>
    </row>
    <row r="14" spans="2:13" ht="15.75" customHeight="1" x14ac:dyDescent="0.2">
      <c r="B14" s="22" t="s">
        <v>26</v>
      </c>
      <c r="C14" s="23" t="s">
        <v>20</v>
      </c>
      <c r="D14" s="24" t="s">
        <v>21</v>
      </c>
      <c r="E14" s="14"/>
    </row>
    <row r="15" spans="2:13" ht="12.75" x14ac:dyDescent="0.2">
      <c r="B15" s="20" t="s">
        <v>22</v>
      </c>
      <c r="C15" s="18">
        <f ca="1">TODAY()</f>
        <v>45259</v>
      </c>
      <c r="D15" s="21" t="str">
        <f ca="1">TEXT(C15,"mmm, dd")</f>
        <v>Nov, 29</v>
      </c>
    </row>
    <row r="16" spans="2:13" ht="12.75" x14ac:dyDescent="0.2">
      <c r="B16" s="20" t="s">
        <v>23</v>
      </c>
      <c r="C16" s="18">
        <v>45657</v>
      </c>
      <c r="D16" s="21"/>
    </row>
    <row r="17" spans="2:11" ht="12.75" x14ac:dyDescent="0.2">
      <c r="B17" s="25" t="s">
        <v>24</v>
      </c>
      <c r="C17" s="26">
        <f ca="1">C16-C15</f>
        <v>398</v>
      </c>
      <c r="D17" s="27"/>
    </row>
    <row r="18" spans="2:11" ht="12.75" x14ac:dyDescent="0.2">
      <c r="B18" s="14"/>
    </row>
    <row r="22" spans="2:11" ht="15.75" customHeight="1" x14ac:dyDescent="0.2">
      <c r="B22" s="14" t="s">
        <v>25</v>
      </c>
    </row>
    <row r="23" spans="2:11" ht="15.75" customHeight="1" x14ac:dyDescent="0.25">
      <c r="B23" s="11" t="s">
        <v>0</v>
      </c>
      <c r="C23" s="8" t="s">
        <v>7</v>
      </c>
      <c r="D23" s="8" t="s">
        <v>8</v>
      </c>
      <c r="E23" s="8" t="s">
        <v>9</v>
      </c>
      <c r="F23" s="8" t="s">
        <v>10</v>
      </c>
      <c r="G23" s="8" t="s">
        <v>11</v>
      </c>
      <c r="H23" s="9" t="s">
        <v>13</v>
      </c>
      <c r="I23" s="10" t="s">
        <v>14</v>
      </c>
      <c r="J23" s="10" t="s">
        <v>15</v>
      </c>
    </row>
    <row r="24" spans="2:11" ht="15.75" customHeight="1" x14ac:dyDescent="0.25">
      <c r="B24" s="2" t="s">
        <v>1</v>
      </c>
      <c r="C24" s="28">
        <v>100</v>
      </c>
      <c r="D24" s="28">
        <v>89</v>
      </c>
      <c r="E24" s="28">
        <v>80</v>
      </c>
      <c r="F24" s="28">
        <v>30</v>
      </c>
      <c r="G24" s="28">
        <v>20</v>
      </c>
      <c r="H24" s="29">
        <f t="shared" ref="H24:H29" si="0">SUM(C24:G24)</f>
        <v>319</v>
      </c>
      <c r="I24" s="30">
        <v>400</v>
      </c>
      <c r="J24" s="6">
        <f t="shared" ref="J24:J29" si="1">H24/I24</f>
        <v>0.79749999999999999</v>
      </c>
    </row>
    <row r="25" spans="2:11" ht="15.75" customHeight="1" x14ac:dyDescent="0.25">
      <c r="B25" s="2" t="s">
        <v>2</v>
      </c>
      <c r="C25" s="28">
        <v>250</v>
      </c>
      <c r="D25" s="28">
        <v>200</v>
      </c>
      <c r="E25" s="28">
        <v>120</v>
      </c>
      <c r="F25" s="28">
        <v>180</v>
      </c>
      <c r="G25" s="28">
        <v>100</v>
      </c>
      <c r="H25" s="29">
        <f t="shared" si="0"/>
        <v>850</v>
      </c>
      <c r="I25" s="30">
        <v>850</v>
      </c>
      <c r="J25" s="6">
        <f t="shared" si="1"/>
        <v>1</v>
      </c>
      <c r="K25" s="3"/>
    </row>
    <row r="26" spans="2:11" ht="15.75" customHeight="1" x14ac:dyDescent="0.25">
      <c r="B26" s="2" t="s">
        <v>3</v>
      </c>
      <c r="C26" s="28">
        <v>300</v>
      </c>
      <c r="D26" s="28">
        <v>170</v>
      </c>
      <c r="E26" s="28">
        <v>300</v>
      </c>
      <c r="F26" s="28">
        <v>210</v>
      </c>
      <c r="G26" s="28">
        <v>120</v>
      </c>
      <c r="H26" s="29">
        <f t="shared" si="0"/>
        <v>1100</v>
      </c>
      <c r="I26" s="30">
        <v>1200</v>
      </c>
      <c r="J26" s="6">
        <f t="shared" si="1"/>
        <v>0.91666666666666663</v>
      </c>
      <c r="K26" s="4"/>
    </row>
    <row r="27" spans="2:11" ht="15.75" customHeight="1" x14ac:dyDescent="0.25">
      <c r="B27" s="2" t="s">
        <v>4</v>
      </c>
      <c r="C27" s="28">
        <v>280</v>
      </c>
      <c r="D27" s="28">
        <v>320</v>
      </c>
      <c r="E27" s="28">
        <v>250</v>
      </c>
      <c r="F27" s="28">
        <v>180</v>
      </c>
      <c r="G27" s="28">
        <v>210</v>
      </c>
      <c r="H27" s="29">
        <f t="shared" si="0"/>
        <v>1240</v>
      </c>
      <c r="I27" s="30">
        <v>1600</v>
      </c>
      <c r="J27" s="6">
        <f t="shared" si="1"/>
        <v>0.77500000000000002</v>
      </c>
    </row>
    <row r="28" spans="2:11" ht="15.75" customHeight="1" x14ac:dyDescent="0.25">
      <c r="B28" s="2" t="s">
        <v>5</v>
      </c>
      <c r="C28" s="30">
        <v>240</v>
      </c>
      <c r="D28" s="30">
        <v>200</v>
      </c>
      <c r="E28" s="30">
        <v>140</v>
      </c>
      <c r="F28" s="30">
        <v>350</v>
      </c>
      <c r="G28" s="30">
        <v>200</v>
      </c>
      <c r="H28" s="29">
        <f t="shared" si="0"/>
        <v>1130</v>
      </c>
      <c r="I28" s="30">
        <v>2000</v>
      </c>
      <c r="J28" s="6">
        <f t="shared" si="1"/>
        <v>0.56499999999999995</v>
      </c>
    </row>
    <row r="29" spans="2:11" ht="15.75" customHeight="1" x14ac:dyDescent="0.25">
      <c r="B29" s="5" t="s">
        <v>6</v>
      </c>
      <c r="C29" s="31">
        <v>400</v>
      </c>
      <c r="D29" s="31">
        <v>410</v>
      </c>
      <c r="E29" s="31">
        <v>300</v>
      </c>
      <c r="F29" s="31">
        <v>320</v>
      </c>
      <c r="G29" s="31">
        <v>300</v>
      </c>
      <c r="H29" s="32">
        <f t="shared" si="0"/>
        <v>1730</v>
      </c>
      <c r="I29" s="32">
        <v>2400</v>
      </c>
      <c r="J29" s="7">
        <f t="shared" si="1"/>
        <v>0.72083333333333333</v>
      </c>
    </row>
    <row r="30" spans="2:11" ht="15.75" customHeight="1" x14ac:dyDescent="0.25">
      <c r="B30" s="2" t="s">
        <v>32</v>
      </c>
      <c r="C30" s="42">
        <v>5000</v>
      </c>
      <c r="D30" s="43">
        <v>5000</v>
      </c>
      <c r="E30" s="43">
        <v>4000</v>
      </c>
      <c r="F30" s="43">
        <v>3500</v>
      </c>
      <c r="G30" s="43">
        <v>4500</v>
      </c>
      <c r="H30" s="40"/>
      <c r="I30" s="43"/>
      <c r="J30" s="41"/>
    </row>
    <row r="31" spans="2:11" ht="12.75" x14ac:dyDescent="0.2">
      <c r="D31" s="3"/>
      <c r="E31" s="3"/>
      <c r="F31" s="3"/>
      <c r="G31" s="3"/>
      <c r="H31" s="3"/>
      <c r="J31" s="3"/>
      <c r="K31" s="3"/>
    </row>
    <row r="32" spans="2:11" ht="12.75" x14ac:dyDescent="0.2">
      <c r="D32" s="3"/>
      <c r="E32" s="3"/>
      <c r="F32" s="3"/>
      <c r="G32" s="3"/>
      <c r="H32" s="3"/>
      <c r="I32" s="3"/>
      <c r="J32" s="3"/>
      <c r="K32" s="4"/>
    </row>
    <row r="33" spans="1:11" ht="15" x14ac:dyDescent="0.2">
      <c r="A33" s="3"/>
      <c r="B33" s="12" t="s">
        <v>0</v>
      </c>
      <c r="C33" t="s">
        <v>1</v>
      </c>
      <c r="D33" t="s">
        <v>2</v>
      </c>
      <c r="E33" t="s">
        <v>3</v>
      </c>
      <c r="F33" t="s">
        <v>4</v>
      </c>
      <c r="G33" t="s">
        <v>5</v>
      </c>
      <c r="H33" t="s">
        <v>6</v>
      </c>
      <c r="I33" s="19" t="s">
        <v>16</v>
      </c>
      <c r="J33" s="44" t="s">
        <v>32</v>
      </c>
    </row>
    <row r="34" spans="1:11" ht="12.75" x14ac:dyDescent="0.2">
      <c r="A34" s="3"/>
      <c r="B34" t="s">
        <v>7</v>
      </c>
      <c r="C34" s="33">
        <f>C24</f>
        <v>100</v>
      </c>
      <c r="D34" s="33">
        <f>C25</f>
        <v>250</v>
      </c>
      <c r="E34" s="33">
        <f>C26</f>
        <v>300</v>
      </c>
      <c r="F34" s="33">
        <f>C27</f>
        <v>280</v>
      </c>
      <c r="G34" s="33">
        <f>C28</f>
        <v>240</v>
      </c>
      <c r="H34" s="33">
        <f>C29</f>
        <v>400</v>
      </c>
      <c r="I34" s="33">
        <f>SUM(Table7[[#This Row],[Week 1]:[Week 6]])</f>
        <v>1570</v>
      </c>
      <c r="J34" s="39">
        <f>C30</f>
        <v>5000</v>
      </c>
    </row>
    <row r="35" spans="1:11" ht="12.75" x14ac:dyDescent="0.2">
      <c r="A35" s="3"/>
      <c r="B35" t="s">
        <v>8</v>
      </c>
      <c r="C35" s="33">
        <f>D24</f>
        <v>89</v>
      </c>
      <c r="D35" s="33">
        <f>D25</f>
        <v>200</v>
      </c>
      <c r="E35" s="33">
        <f>D26</f>
        <v>170</v>
      </c>
      <c r="F35" s="33">
        <f>D27</f>
        <v>320</v>
      </c>
      <c r="G35" s="33">
        <f>D28</f>
        <v>200</v>
      </c>
      <c r="H35" s="33">
        <f>D29</f>
        <v>410</v>
      </c>
      <c r="I35" s="33">
        <f>SUM(Table7[[#This Row],[Week 1]:[Week 6]])</f>
        <v>1389</v>
      </c>
      <c r="J35" s="39">
        <f>D30</f>
        <v>5000</v>
      </c>
    </row>
    <row r="36" spans="1:11" ht="12.75" x14ac:dyDescent="0.2">
      <c r="A36" s="3"/>
      <c r="B36" t="s">
        <v>9</v>
      </c>
      <c r="C36" s="33">
        <f>E24</f>
        <v>80</v>
      </c>
      <c r="D36" s="33">
        <f>E25</f>
        <v>120</v>
      </c>
      <c r="E36" s="33">
        <f>E26</f>
        <v>300</v>
      </c>
      <c r="F36" s="33">
        <f>E27</f>
        <v>250</v>
      </c>
      <c r="G36" s="33">
        <f>E28</f>
        <v>140</v>
      </c>
      <c r="H36" s="33">
        <f>E29</f>
        <v>300</v>
      </c>
      <c r="I36" s="33">
        <f>SUM(Table7[[#This Row],[Week 1]:[Week 6]])</f>
        <v>1190</v>
      </c>
      <c r="J36" s="39">
        <f>E30</f>
        <v>4000</v>
      </c>
    </row>
    <row r="37" spans="1:11" ht="12.75" x14ac:dyDescent="0.2">
      <c r="A37" s="3"/>
      <c r="B37" t="s">
        <v>10</v>
      </c>
      <c r="C37" s="33">
        <f>F24</f>
        <v>30</v>
      </c>
      <c r="D37" s="33">
        <f>F25</f>
        <v>180</v>
      </c>
      <c r="E37" s="33">
        <f>F26</f>
        <v>210</v>
      </c>
      <c r="F37" s="33">
        <f>F27</f>
        <v>180</v>
      </c>
      <c r="G37" s="33">
        <f>F28</f>
        <v>350</v>
      </c>
      <c r="H37" s="33">
        <f>F29</f>
        <v>320</v>
      </c>
      <c r="I37" s="33">
        <f>SUM(Table7[[#This Row],[Week 1]:[Week 6]])</f>
        <v>1270</v>
      </c>
      <c r="J37" s="39">
        <f>F30</f>
        <v>3500</v>
      </c>
    </row>
    <row r="38" spans="1:11" ht="12.75" x14ac:dyDescent="0.2">
      <c r="A38" s="3"/>
      <c r="B38" t="s">
        <v>11</v>
      </c>
      <c r="C38" s="33">
        <f>G24</f>
        <v>20</v>
      </c>
      <c r="D38" s="33">
        <f>G25</f>
        <v>100</v>
      </c>
      <c r="E38" s="33">
        <f>G26</f>
        <v>120</v>
      </c>
      <c r="F38" s="33">
        <f>G27</f>
        <v>210</v>
      </c>
      <c r="G38" s="33">
        <f>G28</f>
        <v>200</v>
      </c>
      <c r="H38" s="33">
        <f>G29</f>
        <v>300</v>
      </c>
      <c r="I38" s="33">
        <f>SUM(Table7[[#This Row],[Week 1]:[Week 6]])</f>
        <v>950</v>
      </c>
      <c r="J38" s="39">
        <f>G30</f>
        <v>4500</v>
      </c>
    </row>
    <row r="39" spans="1:11" ht="12.75" hidden="1" x14ac:dyDescent="0.2">
      <c r="A39" s="3"/>
      <c r="B39" s="14" t="s">
        <v>17</v>
      </c>
      <c r="C39">
        <f t="shared" ref="C39:H39" si="2">SUM(C34:C38)</f>
        <v>319</v>
      </c>
      <c r="D39">
        <f t="shared" si="2"/>
        <v>850</v>
      </c>
      <c r="E39">
        <f t="shared" si="2"/>
        <v>1100</v>
      </c>
      <c r="F39">
        <f t="shared" si="2"/>
        <v>1240</v>
      </c>
      <c r="G39">
        <f t="shared" si="2"/>
        <v>1130</v>
      </c>
      <c r="H39">
        <f t="shared" si="2"/>
        <v>1730</v>
      </c>
      <c r="I39">
        <f>SUM(Table7[[#This Row],[Week 1]:[Week 6]])</f>
        <v>6369</v>
      </c>
    </row>
    <row r="40" spans="1:11" ht="12.75" x14ac:dyDescent="0.2">
      <c r="A40" s="3"/>
    </row>
    <row r="41" spans="1:11" ht="12.75" x14ac:dyDescent="0.2">
      <c r="A41" s="3"/>
    </row>
    <row r="42" spans="1:11" ht="12.75" x14ac:dyDescent="0.2">
      <c r="A42" s="3"/>
      <c r="K42" s="3"/>
    </row>
    <row r="43" spans="1:11" ht="15" x14ac:dyDescent="0.2">
      <c r="A43" s="3"/>
      <c r="B43" s="12" t="s">
        <v>0</v>
      </c>
      <c r="C43" t="s">
        <v>1</v>
      </c>
      <c r="D43" t="s">
        <v>2</v>
      </c>
      <c r="E43" t="s">
        <v>3</v>
      </c>
      <c r="F43" t="s">
        <v>4</v>
      </c>
      <c r="G43" t="s">
        <v>5</v>
      </c>
      <c r="H43" t="s">
        <v>6</v>
      </c>
      <c r="I43" s="3"/>
      <c r="J43" s="3"/>
      <c r="K43" s="3"/>
    </row>
    <row r="44" spans="1:11" ht="12.75" x14ac:dyDescent="0.2">
      <c r="A44" s="3"/>
      <c r="B44" s="14" t="s">
        <v>17</v>
      </c>
      <c r="C44" s="33">
        <f t="shared" ref="C44:H44" si="3">C39</f>
        <v>319</v>
      </c>
      <c r="D44" s="33">
        <f t="shared" si="3"/>
        <v>850</v>
      </c>
      <c r="E44" s="33">
        <f t="shared" si="3"/>
        <v>1100</v>
      </c>
      <c r="F44" s="33">
        <f t="shared" si="3"/>
        <v>1240</v>
      </c>
      <c r="G44" s="33">
        <f t="shared" si="3"/>
        <v>1130</v>
      </c>
      <c r="H44" s="33">
        <f t="shared" si="3"/>
        <v>1730</v>
      </c>
      <c r="I44" s="3"/>
      <c r="J44" s="3"/>
      <c r="K44" s="3"/>
    </row>
    <row r="45" spans="1:11" ht="12.75" x14ac:dyDescent="0.2">
      <c r="B45" t="s">
        <v>14</v>
      </c>
      <c r="C45" s="33">
        <f>I24</f>
        <v>400</v>
      </c>
      <c r="D45" s="33">
        <f>I25</f>
        <v>850</v>
      </c>
      <c r="E45" s="33">
        <f>I26</f>
        <v>1200</v>
      </c>
      <c r="F45" s="33">
        <f>I27</f>
        <v>1600</v>
      </c>
      <c r="G45" s="33">
        <f>I28</f>
        <v>2000</v>
      </c>
      <c r="H45" s="33">
        <f>I29</f>
        <v>2400</v>
      </c>
      <c r="I45" s="3"/>
      <c r="J45" s="3"/>
      <c r="K45" s="3"/>
    </row>
    <row r="46" spans="1:11" ht="12.75" x14ac:dyDescent="0.2">
      <c r="B46" t="s">
        <v>15</v>
      </c>
      <c r="C46" s="13">
        <f t="shared" ref="C46:H46" si="4">C39/C45</f>
        <v>0.79749999999999999</v>
      </c>
      <c r="D46" s="13">
        <f t="shared" si="4"/>
        <v>1</v>
      </c>
      <c r="E46" s="13">
        <f t="shared" si="4"/>
        <v>0.91666666666666663</v>
      </c>
      <c r="F46" s="13">
        <f t="shared" si="4"/>
        <v>0.77500000000000002</v>
      </c>
      <c r="G46" s="13">
        <f t="shared" si="4"/>
        <v>0.56499999999999995</v>
      </c>
      <c r="H46" s="13">
        <f t="shared" si="4"/>
        <v>0.72083333333333333</v>
      </c>
      <c r="I46" s="3"/>
      <c r="J46" s="3"/>
      <c r="K46" s="3"/>
    </row>
    <row r="47" spans="1:11" ht="12.75" x14ac:dyDescent="0.2">
      <c r="B47" s="3"/>
      <c r="C47" s="3"/>
      <c r="D47" s="3"/>
      <c r="E47" s="3"/>
      <c r="F47" s="3"/>
      <c r="G47" s="3"/>
      <c r="H47" s="3"/>
      <c r="I47" s="3"/>
      <c r="J47" s="35"/>
      <c r="K47" s="34"/>
    </row>
    <row r="48" spans="1:11" ht="12.75" x14ac:dyDescent="0.2">
      <c r="B48" s="3"/>
      <c r="C48" s="4"/>
      <c r="D48" s="3"/>
      <c r="E48" s="3"/>
      <c r="F48" s="3"/>
      <c r="G48" s="3"/>
      <c r="H48" s="3"/>
      <c r="I48" s="3"/>
      <c r="J48" s="14"/>
    </row>
    <row r="49" spans="2:12" ht="15" x14ac:dyDescent="0.2">
      <c r="B49" s="16" t="s">
        <v>18</v>
      </c>
      <c r="C49" t="s">
        <v>17</v>
      </c>
      <c r="D49" s="14" t="s">
        <v>19</v>
      </c>
      <c r="E49" t="s">
        <v>14</v>
      </c>
      <c r="F49" t="s">
        <v>15</v>
      </c>
      <c r="G49" t="s">
        <v>30</v>
      </c>
      <c r="H49" s="45" t="s">
        <v>30</v>
      </c>
    </row>
    <row r="50" spans="2:12" ht="15.75" customHeight="1" x14ac:dyDescent="0.2">
      <c r="B50" t="s">
        <v>1</v>
      </c>
      <c r="C50" s="33">
        <f>C39</f>
        <v>319</v>
      </c>
      <c r="D50" s="33">
        <f>Table6[[#This Row],[Target Enrolled per Week]]-Table6[[#This Row],[*Total Enrolled Weekly]]</f>
        <v>81</v>
      </c>
      <c r="E50" s="33">
        <f t="shared" ref="E50:E55" si="5">I24</f>
        <v>400</v>
      </c>
      <c r="F50" s="15">
        <f>Table6[[#This Row],[*Total Enrolled Weekly]]/E50</f>
        <v>0.79749999999999999</v>
      </c>
      <c r="H50" s="39"/>
      <c r="I50" s="39"/>
      <c r="J50" s="39"/>
    </row>
    <row r="51" spans="2:12" ht="15.75" customHeight="1" x14ac:dyDescent="0.2">
      <c r="B51" t="s">
        <v>2</v>
      </c>
      <c r="C51" s="33">
        <f>D39</f>
        <v>850</v>
      </c>
      <c r="D51" s="33">
        <f>Table6[[#This Row],[Target Enrolled per Week]]-Table6[[#This Row],[*Total Enrolled Weekly]]</f>
        <v>0</v>
      </c>
      <c r="E51" s="33">
        <f t="shared" si="5"/>
        <v>850</v>
      </c>
      <c r="F51" s="15">
        <f>Table6[[#This Row],[*Total Enrolled Weekly]]/E51</f>
        <v>1</v>
      </c>
      <c r="G51" s="15">
        <f>(C51-C50)/C51</f>
        <v>0.62470588235294122</v>
      </c>
      <c r="H51" s="46" t="str">
        <f>TEXT(G51,"0%")&amp;IF(G51&gt;0,$J$47,$K$47)</f>
        <v>62%</v>
      </c>
      <c r="I51" s="47">
        <f>Table8[[#This Row],[Percentage Change]]</f>
        <v>0.62470588235294122</v>
      </c>
      <c r="J51" s="48" cm="1">
        <f t="array" ref="J51:J55">G51:G55</f>
        <v>0.62470588235294122</v>
      </c>
      <c r="K51" s="15"/>
      <c r="L51" s="36"/>
    </row>
    <row r="52" spans="2:12" ht="15.75" customHeight="1" x14ac:dyDescent="0.2">
      <c r="B52" t="s">
        <v>3</v>
      </c>
      <c r="C52" s="33">
        <f>E39</f>
        <v>1100</v>
      </c>
      <c r="D52" s="33">
        <f>Table6[[#This Row],[Target Enrolled per Week]]-Table6[[#This Row],[*Total Enrolled Weekly]]</f>
        <v>100</v>
      </c>
      <c r="E52" s="33">
        <f t="shared" si="5"/>
        <v>1200</v>
      </c>
      <c r="F52" s="15">
        <f>Table6[[#This Row],[*Total Enrolled Weekly]]/E52</f>
        <v>0.91666666666666663</v>
      </c>
      <c r="G52" s="15">
        <f>(C52-C51)/C52</f>
        <v>0.22727272727272727</v>
      </c>
      <c r="H52" s="46" t="str">
        <f>TEXT(G52,"0%")&amp;IF(G52&gt;0,$J$47,$K$47)</f>
        <v>23%</v>
      </c>
      <c r="I52" s="47">
        <f>Table8[[#This Row],[Percentage Change]]</f>
        <v>0.22727272727272727</v>
      </c>
      <c r="J52" s="49">
        <v>0.22727272727272727</v>
      </c>
      <c r="K52" s="15"/>
    </row>
    <row r="53" spans="2:12" ht="15.75" customHeight="1" x14ac:dyDescent="0.2">
      <c r="B53" t="s">
        <v>4</v>
      </c>
      <c r="C53" s="33">
        <f>F39</f>
        <v>1240</v>
      </c>
      <c r="D53" s="33">
        <f>Table6[[#This Row],[Target Enrolled per Week]]-Table6[[#This Row],[*Total Enrolled Weekly]]</f>
        <v>360</v>
      </c>
      <c r="E53" s="33">
        <f t="shared" si="5"/>
        <v>1600</v>
      </c>
      <c r="F53" s="15">
        <f>Table6[[#This Row],[*Total Enrolled Weekly]]/E53</f>
        <v>0.77500000000000002</v>
      </c>
      <c r="G53" s="15">
        <f>(C53-C52)/C53</f>
        <v>0.11290322580645161</v>
      </c>
      <c r="H53" s="46" t="str">
        <f>TEXT(G53,"0%")&amp;IF(G53&gt;0,$J$47,$K$47)</f>
        <v>11%</v>
      </c>
      <c r="I53" s="47">
        <f>Table8[[#This Row],[Percentage Change]]</f>
        <v>0.11290322580645161</v>
      </c>
      <c r="J53" s="49">
        <v>0.11290322580645161</v>
      </c>
      <c r="K53" s="15"/>
    </row>
    <row r="54" spans="2:12" ht="15.75" customHeight="1" x14ac:dyDescent="0.2">
      <c r="B54" t="s">
        <v>5</v>
      </c>
      <c r="C54" s="33">
        <f>G39</f>
        <v>1130</v>
      </c>
      <c r="D54" s="33">
        <f>Table6[[#This Row],[Target Enrolled per Week]]-Table6[[#This Row],[*Total Enrolled Weekly]]</f>
        <v>870</v>
      </c>
      <c r="E54" s="33">
        <f t="shared" si="5"/>
        <v>2000</v>
      </c>
      <c r="F54" s="15">
        <f>Table6[[#This Row],[*Total Enrolled Weekly]]/E54</f>
        <v>0.56499999999999995</v>
      </c>
      <c r="G54" s="15">
        <f>(C54-C53)/C54</f>
        <v>-9.7345132743362831E-2</v>
      </c>
      <c r="H54" s="46" t="str">
        <f>TEXT(G54,"0%")&amp;IF(G54&gt;0,$J$47,$K$47)</f>
        <v>-10%</v>
      </c>
      <c r="I54" s="47">
        <f>Table8[[#This Row],[Percentage Change]]</f>
        <v>-9.7345132743362831E-2</v>
      </c>
      <c r="J54" s="49">
        <v>-9.7345132743362831E-2</v>
      </c>
      <c r="K54" s="15"/>
    </row>
    <row r="55" spans="2:12" ht="15.75" customHeight="1" x14ac:dyDescent="0.2">
      <c r="B55" t="s">
        <v>6</v>
      </c>
      <c r="C55" s="33">
        <f>H39</f>
        <v>1730</v>
      </c>
      <c r="D55" s="33">
        <f>Table6[[#This Row],[Target Enrolled per Week]]-Table6[[#This Row],[*Total Enrolled Weekly]]</f>
        <v>670</v>
      </c>
      <c r="E55" s="33">
        <f t="shared" si="5"/>
        <v>2400</v>
      </c>
      <c r="F55" s="15">
        <f>Table6[[#This Row],[*Total Enrolled Weekly]]/E55</f>
        <v>0.72083333333333333</v>
      </c>
      <c r="G55" s="15">
        <f>(C55-C54)/C55</f>
        <v>0.34682080924855491</v>
      </c>
      <c r="H55" s="46" t="str">
        <f>TEXT(G55,"0%")&amp;IF(G55&gt;0,$J$47,$K$47)</f>
        <v>35%</v>
      </c>
      <c r="I55" s="47">
        <f>Table8[[#This Row],[Percentage Change]]</f>
        <v>0.34682080924855491</v>
      </c>
      <c r="J55" s="49">
        <v>0.34682080924855491</v>
      </c>
      <c r="K55" s="15"/>
    </row>
    <row r="56" spans="2:12" ht="15.75" customHeight="1" x14ac:dyDescent="0.2">
      <c r="B56" t="s">
        <v>12</v>
      </c>
      <c r="C56" s="33">
        <f>SUM(C50:C55)</f>
        <v>6369</v>
      </c>
      <c r="D56" s="33">
        <f>Table6[[#This Row],[Target Enrolled per Week]]-Table6[[#This Row],[*Total Enrolled Weekly]]</f>
        <v>2081</v>
      </c>
      <c r="E56" s="33">
        <f>SUM(E50:E55)</f>
        <v>8450</v>
      </c>
      <c r="F56" s="15">
        <f>Table6[[#This Row],[*Total Enrolled Weekly]]/E56</f>
        <v>0.75372781065088756</v>
      </c>
      <c r="G56" s="15"/>
      <c r="H56" s="46"/>
      <c r="I56" s="39"/>
      <c r="J56" s="39"/>
    </row>
    <row r="58" spans="2:12" ht="15.75" customHeight="1" x14ac:dyDescent="0.2">
      <c r="B58" t="s">
        <v>43</v>
      </c>
      <c r="C58" t="s">
        <v>34</v>
      </c>
      <c r="D58" t="s">
        <v>33</v>
      </c>
      <c r="E58" t="s">
        <v>35</v>
      </c>
      <c r="F58" t="s">
        <v>37</v>
      </c>
    </row>
    <row r="59" spans="2:12" ht="15.75" customHeight="1" x14ac:dyDescent="0.2">
      <c r="B59" t="s">
        <v>7</v>
      </c>
      <c r="C59" s="38">
        <f>C29</f>
        <v>400</v>
      </c>
      <c r="D59" s="38">
        <f>C28</f>
        <v>240</v>
      </c>
      <c r="E59" s="15">
        <f>(C59-D59)/D59</f>
        <v>0.66666666666666663</v>
      </c>
      <c r="F59" t="str">
        <f>TEXT(E59,"0%")&amp;IF(G51&gt;0,$J$47,$K$47)</f>
        <v>67%</v>
      </c>
    </row>
    <row r="60" spans="2:12" ht="15.75" customHeight="1" x14ac:dyDescent="0.2">
      <c r="B60" t="s">
        <v>8</v>
      </c>
      <c r="C60" s="38">
        <f>D29</f>
        <v>410</v>
      </c>
      <c r="D60" s="38">
        <f>D28</f>
        <v>200</v>
      </c>
      <c r="E60" s="15">
        <f>(C60-D60)/D60</f>
        <v>1.05</v>
      </c>
      <c r="F60" t="str">
        <f t="shared" ref="F60:F63" si="6">TEXT(E60,"0%")&amp;IF(G52&gt;0,$J$47,$K$47)</f>
        <v>105%</v>
      </c>
    </row>
    <row r="61" spans="2:12" ht="15.75" customHeight="1" x14ac:dyDescent="0.2">
      <c r="B61" t="s">
        <v>9</v>
      </c>
      <c r="C61" s="38">
        <f>E29</f>
        <v>300</v>
      </c>
      <c r="D61" s="38">
        <f>E28</f>
        <v>140</v>
      </c>
      <c r="E61" s="15">
        <f>(C61-D61)/D61</f>
        <v>1.1428571428571428</v>
      </c>
      <c r="F61" t="str">
        <f t="shared" si="6"/>
        <v>114%</v>
      </c>
    </row>
    <row r="62" spans="2:12" ht="15.75" customHeight="1" x14ac:dyDescent="0.2">
      <c r="B62" t="s">
        <v>10</v>
      </c>
      <c r="C62" s="38">
        <f>F29</f>
        <v>320</v>
      </c>
      <c r="D62" s="38">
        <f>F28</f>
        <v>350</v>
      </c>
      <c r="E62" s="15">
        <f t="shared" ref="E62:E63" si="7">(C62-D62)/D62</f>
        <v>-8.5714285714285715E-2</v>
      </c>
      <c r="F62" t="str">
        <f t="shared" si="6"/>
        <v>-9%</v>
      </c>
    </row>
    <row r="63" spans="2:12" ht="15.75" customHeight="1" x14ac:dyDescent="0.2">
      <c r="B63" t="s">
        <v>11</v>
      </c>
      <c r="C63" s="38">
        <f>G29</f>
        <v>300</v>
      </c>
      <c r="D63" s="38">
        <f>G28</f>
        <v>200</v>
      </c>
      <c r="E63" s="15">
        <f t="shared" si="7"/>
        <v>0.5</v>
      </c>
      <c r="F63" t="str">
        <f t="shared" si="6"/>
        <v>50%</v>
      </c>
    </row>
    <row r="64" spans="2:12" ht="15.75" customHeight="1" x14ac:dyDescent="0.2">
      <c r="B64" s="14" t="s">
        <v>47</v>
      </c>
    </row>
    <row r="65" spans="2:5" ht="15.75" customHeight="1" x14ac:dyDescent="0.2">
      <c r="B65" t="s">
        <v>44</v>
      </c>
      <c r="C65" t="s">
        <v>36</v>
      </c>
      <c r="D65" t="s">
        <v>42</v>
      </c>
      <c r="E65" t="s">
        <v>41</v>
      </c>
    </row>
    <row r="66" spans="2:5" ht="15.75" customHeight="1" x14ac:dyDescent="0.2">
      <c r="B66" t="s">
        <v>40</v>
      </c>
      <c r="C66" s="38">
        <f>C56</f>
        <v>6369</v>
      </c>
      <c r="D66" s="38">
        <f>C56-C55</f>
        <v>4639</v>
      </c>
      <c r="E66" s="15">
        <f>(C66-D66)/D66</f>
        <v>0.37292519939642166</v>
      </c>
    </row>
    <row r="67" spans="2:5" ht="15.75" customHeight="1" x14ac:dyDescent="0.2">
      <c r="B67" t="s">
        <v>38</v>
      </c>
      <c r="E67" s="13">
        <v>0.23</v>
      </c>
    </row>
    <row r="68" spans="2:5" ht="15.75" customHeight="1" x14ac:dyDescent="0.2">
      <c r="B68" t="s">
        <v>39</v>
      </c>
      <c r="E68" s="13">
        <v>0.76</v>
      </c>
    </row>
  </sheetData>
  <phoneticPr fontId="9" type="noConversion"/>
  <conditionalFormatting sqref="G50:G56">
    <cfRule type="iconSet" priority="5">
      <iconSet iconSet="3Arrows">
        <cfvo type="percent" val="0"/>
        <cfvo type="percent" val="33"/>
        <cfvo type="percent" val="67"/>
      </iconSet>
    </cfRule>
  </conditionalFormatting>
  <conditionalFormatting sqref="H51">
    <cfRule type="colorScale" priority="4">
      <colorScale>
        <cfvo type="min"/>
        <cfvo type="max"/>
        <color rgb="FFFF7128"/>
        <color rgb="FFFFEF9C"/>
      </colorScale>
    </cfRule>
  </conditionalFormatting>
  <conditionalFormatting sqref="K51:K55">
    <cfRule type="expression" dxfId="29" priority="1">
      <formula>$K$51:$K$55&lt;0</formula>
    </cfRule>
    <cfRule type="expression" dxfId="28" priority="2">
      <formula>$K$51&gt;0</formula>
    </cfRule>
  </conditionalFormatting>
  <pageMargins left="0.7" right="0.7" top="0.75" bottom="0.75" header="0.3" footer="0.3"/>
  <pageSetup orientation="portrait" r:id="rId1"/>
  <drawing r:id="rId2"/>
  <tableParts count="9">
    <tablePart r:id="rId3"/>
    <tablePart r:id="rId4"/>
    <tablePart r:id="rId5"/>
    <tablePart r:id="rId6"/>
    <tablePart r:id="rId7"/>
    <tablePart r:id="rId8"/>
    <tablePart r:id="rId9"/>
    <tablePart r:id="rId10"/>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0BB25F-3C13-4555-BB8F-50E902D07D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cp:lastModifiedBy>
  <dcterms:created xsi:type="dcterms:W3CDTF">2022-06-12T17:54:57Z</dcterms:created>
  <dcterms:modified xsi:type="dcterms:W3CDTF">2023-11-29T08:46:40Z</dcterms:modified>
</cp:coreProperties>
</file>