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80" windowHeight="17565"/>
  </bookViews>
  <sheets>
    <sheet name="Sprint" sheetId="1" r:id="rId1"/>
    <sheet name="Burn-down Chart" sheetId="2" r:id="rId2"/>
    <sheet name="Lookups" sheetId="3" r:id="rId3"/>
  </sheets>
  <definedNames>
    <definedName name="_xlnm._FilterDatabase" localSheetId="0" hidden="1">Sprint!$A$1:$K$44</definedName>
    <definedName name="BusinessValue">Lookups!#REF!</definedName>
    <definedName name="Category">Lookups!#REF!</definedName>
    <definedName name="Excel_BuiltIn__FilterDatabase_4">#REF!</definedName>
    <definedName name="Priority">Lookups!$A$2:$A$11</definedName>
    <definedName name="Risk">Lookups!#REF!</definedName>
    <definedName name="Status">Lookups!$B$2:$B$7</definedName>
    <definedName name="Team">Lookups!$C$2:$C$7</definedName>
    <definedName name="Type">Lookups!#REF!</definedName>
  </definedNames>
  <calcPr calcId="145621"/>
</workbook>
</file>

<file path=xl/calcChain.xml><?xml version="1.0" encoding="utf-8"?>
<calcChain xmlns="http://schemas.openxmlformats.org/spreadsheetml/2006/main">
  <c r="I2" i="1" l="1"/>
  <c r="J2" i="1"/>
  <c r="K2" i="1" s="1"/>
  <c r="I3" i="1"/>
  <c r="J3" i="1"/>
  <c r="K3" i="1" s="1"/>
  <c r="I4" i="1"/>
  <c r="J4" i="1"/>
  <c r="K4" i="1" s="1"/>
  <c r="I5" i="1"/>
  <c r="J5" i="1"/>
  <c r="K5" i="1" s="1"/>
  <c r="I6" i="1"/>
  <c r="J6" i="1"/>
  <c r="K6" i="1" s="1"/>
  <c r="I7" i="1"/>
  <c r="J7" i="1"/>
  <c r="K7" i="1" s="1"/>
  <c r="I8" i="1"/>
  <c r="J8" i="1"/>
  <c r="K8" i="1" s="1"/>
  <c r="I9" i="1"/>
  <c r="J9" i="1"/>
  <c r="K9" i="1" s="1"/>
  <c r="I10" i="1"/>
  <c r="J10" i="1"/>
  <c r="K10" i="1" s="1"/>
  <c r="I11" i="1"/>
  <c r="J11" i="1"/>
  <c r="K11" i="1" s="1"/>
  <c r="I12" i="1"/>
  <c r="J12" i="1"/>
  <c r="K12" i="1" s="1"/>
  <c r="I13" i="1"/>
  <c r="J13" i="1"/>
  <c r="K13" i="1" s="1"/>
  <c r="I14" i="1"/>
  <c r="J14" i="1"/>
  <c r="K14" i="1" s="1"/>
  <c r="I15" i="1"/>
  <c r="J15" i="1"/>
  <c r="K15" i="1" s="1"/>
  <c r="I16" i="1"/>
  <c r="J16" i="1"/>
  <c r="K16" i="1" s="1"/>
  <c r="I17" i="1"/>
  <c r="J17" i="1"/>
  <c r="K17" i="1"/>
  <c r="I18" i="1"/>
  <c r="J18" i="1"/>
  <c r="K18" i="1" s="1"/>
  <c r="I19" i="1"/>
  <c r="J19" i="1"/>
  <c r="K19" i="1" s="1"/>
  <c r="I20" i="1"/>
  <c r="J20" i="1"/>
  <c r="K20" i="1" s="1"/>
  <c r="I21" i="1"/>
  <c r="J21" i="1"/>
  <c r="K21" i="1" s="1"/>
  <c r="I22" i="1"/>
  <c r="J22" i="1"/>
  <c r="K22" i="1" s="1"/>
  <c r="I23" i="1"/>
  <c r="J23" i="1"/>
  <c r="K23" i="1" s="1"/>
  <c r="I24" i="1"/>
  <c r="J24" i="1"/>
  <c r="K24" i="1" s="1"/>
  <c r="I25" i="1"/>
  <c r="J25" i="1"/>
  <c r="K25" i="1" s="1"/>
  <c r="I26" i="1"/>
  <c r="J26" i="1"/>
  <c r="K26" i="1" s="1"/>
  <c r="I27" i="1"/>
  <c r="J27" i="1"/>
  <c r="K27" i="1" s="1"/>
  <c r="I28" i="1"/>
  <c r="J28" i="1"/>
  <c r="K28" i="1" s="1"/>
  <c r="I29" i="1"/>
  <c r="J29" i="1"/>
  <c r="K29" i="1" s="1"/>
  <c r="I30" i="1"/>
  <c r="J30" i="1"/>
  <c r="K30" i="1" s="1"/>
  <c r="I31" i="1"/>
  <c r="J31" i="1"/>
  <c r="K31" i="1" s="1"/>
  <c r="I32" i="1"/>
  <c r="J32" i="1"/>
  <c r="K32" i="1" s="1"/>
  <c r="I33" i="1"/>
  <c r="J33" i="1"/>
  <c r="K33" i="1" s="1"/>
  <c r="I34" i="1"/>
  <c r="J34" i="1"/>
  <c r="K34" i="1"/>
  <c r="I35" i="1"/>
  <c r="J35" i="1"/>
  <c r="K35" i="1" s="1"/>
  <c r="I36" i="1"/>
  <c r="J36" i="1"/>
  <c r="K36" i="1" s="1"/>
  <c r="I37" i="1"/>
  <c r="J37" i="1"/>
  <c r="K37" i="1" s="1"/>
  <c r="I38" i="1"/>
  <c r="J38" i="1"/>
  <c r="K38" i="1" s="1"/>
  <c r="I39" i="1"/>
  <c r="J39" i="1"/>
  <c r="K39" i="1" s="1"/>
  <c r="I40" i="1"/>
  <c r="J40" i="1"/>
  <c r="K40" i="1" s="1"/>
  <c r="I41" i="1"/>
  <c r="J41" i="1"/>
  <c r="K41" i="1" s="1"/>
  <c r="I42" i="1"/>
  <c r="J42" i="1"/>
  <c r="K42" i="1" s="1"/>
  <c r="I43" i="1"/>
  <c r="J43" i="1"/>
  <c r="K43" i="1" s="1"/>
  <c r="I44" i="1"/>
  <c r="J44" i="1"/>
  <c r="K44" i="1" s="1"/>
  <c r="G46" i="1"/>
  <c r="M47" i="1"/>
  <c r="M48" i="1" s="1"/>
  <c r="N47" i="1"/>
  <c r="O47" i="1"/>
  <c r="P47" i="1"/>
  <c r="Q47" i="1"/>
  <c r="R47" i="1"/>
  <c r="S47" i="1"/>
  <c r="I46" i="1" l="1"/>
  <c r="N48" i="1"/>
  <c r="O48" i="1" s="1"/>
  <c r="P48" i="1" s="1"/>
  <c r="Q48" i="1" s="1"/>
  <c r="R48" i="1" s="1"/>
  <c r="S48" i="1" s="1"/>
  <c r="K46" i="1"/>
  <c r="G51" i="1" s="1"/>
  <c r="G55" i="1" s="1"/>
  <c r="J46" i="1"/>
  <c r="G47" i="1" s="1"/>
  <c r="G52" i="1" l="1"/>
  <c r="G49" i="1"/>
  <c r="N49" i="1"/>
  <c r="N50" i="1" s="1"/>
  <c r="R49" i="1"/>
  <c r="R50" i="1" s="1"/>
  <c r="G48" i="1"/>
  <c r="S49" i="1"/>
  <c r="S50" i="1" s="1"/>
  <c r="P49" i="1"/>
  <c r="P50" i="1" s="1"/>
  <c r="M49" i="1"/>
  <c r="M50" i="1" s="1"/>
  <c r="O49" i="1"/>
  <c r="O50" i="1" s="1"/>
  <c r="Q49" i="1"/>
  <c r="Q50" i="1" s="1"/>
</calcChain>
</file>

<file path=xl/comments1.xml><?xml version="1.0" encoding="utf-8"?>
<comments xmlns="http://schemas.openxmlformats.org/spreadsheetml/2006/main">
  <authors>
    <author/>
  </authors>
  <commentList>
    <comment ref="A1" authorId="0">
      <text>
        <r>
          <rPr>
            <sz val="8"/>
            <color indexed="8"/>
            <rFont val="Tahoma"/>
            <family val="2"/>
          </rPr>
          <t>Short name.  Should be unique.</t>
        </r>
      </text>
    </comment>
    <comment ref="B1" authorId="0">
      <text>
        <r>
          <rPr>
            <sz val="8"/>
            <color indexed="8"/>
            <rFont val="Tahoma"/>
            <family val="2"/>
          </rPr>
          <t>This is a reference to the ID defined in the Product Backlog, if applicable.</t>
        </r>
      </text>
    </comment>
    <comment ref="C1" authorId="0">
      <text>
        <r>
          <rPr>
            <sz val="8"/>
            <color indexed="8"/>
            <rFont val="Tahoma"/>
            <family val="2"/>
          </rPr>
          <t>Longer description of the work item.  If it references any external documents, they should be listed here.</t>
        </r>
      </text>
    </comment>
    <comment ref="D1" authorId="0">
      <text>
        <r>
          <rPr>
            <sz val="8"/>
            <color indexed="8"/>
            <rFont val="Tahoma"/>
            <family val="2"/>
          </rPr>
          <t>Who on the team has taken ownership of this work item.</t>
        </r>
      </text>
    </comment>
    <comment ref="E1" author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F1" authorId="0">
      <text>
        <r>
          <rPr>
            <sz val="8"/>
            <color indexed="8"/>
            <rFont val="Tahoma"/>
            <family val="2"/>
          </rPr>
          <t>Any additional comments or notes.  It is a good practice to preface any comments with the author (e.g. RP)</t>
        </r>
      </text>
    </comment>
    <comment ref="G1" authorId="0">
      <text>
        <r>
          <rPr>
            <sz val="8"/>
            <color indexed="8"/>
            <rFont val="Tahoma"/>
            <family val="2"/>
          </rPr>
          <t>This is the estimate that was figured out at the beginning of the Sprint.  For new tasks, this should be zero.</t>
        </r>
      </text>
    </comment>
    <comment ref="H1" authorId="0">
      <text>
        <r>
          <rPr>
            <sz val="8"/>
            <color indexed="8"/>
            <rFont val="Tahoma"/>
            <family val="2"/>
          </rPr>
          <t>If the estimate needs to be revised, or it's a new task, the effort is here.</t>
        </r>
      </text>
    </comment>
    <comment ref="I1" authorId="0">
      <text>
        <r>
          <rPr>
            <sz val="8"/>
            <color indexed="8"/>
            <rFont val="Tahoma"/>
            <family val="2"/>
          </rPr>
          <t>This is the increase\decrease in hours that needs to be tracked</t>
        </r>
      </text>
    </comment>
    <comment ref="J1" authorId="0">
      <text>
        <r>
          <rPr>
            <sz val="8"/>
            <color indexed="8"/>
            <rFont val="Tahoma"/>
            <family val="2"/>
          </rPr>
          <t>Calculated field.  It is the new estimate, if applicable.</t>
        </r>
      </text>
    </comment>
    <comment ref="K1" authorId="0">
      <text>
        <r>
          <rPr>
            <sz val="8"/>
            <color indexed="8"/>
            <rFont val="Tahoma"/>
            <family val="2"/>
          </rPr>
          <t>The amount of hours that are still remaining for this task.  Should be zero for a task that is completed, and should never be negative.  If it drops below zero, it should be re-estimated.</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Randar Puust:
</t>
        </r>
        <r>
          <rPr>
            <sz val="8"/>
            <color indexed="8"/>
            <rFont val="Tahoma"/>
            <family val="2"/>
          </rPr>
          <t>The priority.  Items with a higher priority should be claimed first.</t>
        </r>
      </text>
    </comment>
    <comment ref="B1" authorId="0">
      <text>
        <r>
          <rPr>
            <b/>
            <sz val="8"/>
            <color indexed="8"/>
            <rFont val="Tahoma"/>
            <family val="2"/>
          </rPr>
          <t xml:space="preserve">Randar Puust:
</t>
        </r>
        <r>
          <rPr>
            <sz val="8"/>
            <color indexed="8"/>
            <rFont val="Tahoma"/>
            <family val="2"/>
          </rPr>
          <t>Current status of this task.  This can be used to ensure multiple people do not work on the same task.  The filter can also be used to filter out any tasks that have already been completed.</t>
        </r>
      </text>
    </comment>
    <comment ref="C1" authorId="0">
      <text>
        <r>
          <rPr>
            <b/>
            <sz val="8"/>
            <color indexed="8"/>
            <rFont val="Tahoma"/>
            <family val="2"/>
          </rPr>
          <t xml:space="preserve">Randar Puust:
</t>
        </r>
        <r>
          <rPr>
            <sz val="8"/>
            <color indexed="8"/>
            <rFont val="Tahoma"/>
            <family val="2"/>
          </rPr>
          <t>T4G:
Who on the team has taken ownership of this work item.</t>
        </r>
      </text>
    </comment>
  </commentList>
</comments>
</file>

<file path=xl/sharedStrings.xml><?xml version="1.0" encoding="utf-8"?>
<sst xmlns="http://schemas.openxmlformats.org/spreadsheetml/2006/main" count="139" uniqueCount="75">
  <si>
    <t>Tasks</t>
  </si>
  <si>
    <t>Product Backlog Item(s)</t>
  </si>
  <si>
    <t>Description</t>
  </si>
  <si>
    <t>Team</t>
  </si>
  <si>
    <t>Status</t>
  </si>
  <si>
    <t>Comments</t>
  </si>
  <si>
    <t>Original Estimate
(Hours)</t>
  </si>
  <si>
    <t>New Estimate
(Hours)</t>
  </si>
  <si>
    <t>Change</t>
  </si>
  <si>
    <t>Revised Value 
(Hours)</t>
  </si>
  <si>
    <t>Amount Remaining
(Hours)</t>
  </si>
  <si>
    <t>Start</t>
  </si>
  <si>
    <t>Saturday</t>
  </si>
  <si>
    <t>Sunday</t>
  </si>
  <si>
    <t>Monday</t>
  </si>
  <si>
    <t>Tuesday</t>
  </si>
  <si>
    <t>Wednesday</t>
  </si>
  <si>
    <t>Thursday</t>
  </si>
  <si>
    <t>Friday</t>
  </si>
  <si>
    <t>3 - Completed</t>
  </si>
  <si>
    <t>2 - In Progress</t>
  </si>
  <si>
    <t>Original</t>
  </si>
  <si>
    <t>Revised</t>
  </si>
  <si>
    <t>Daily Effort</t>
  </si>
  <si>
    <t>Additional</t>
  </si>
  <si>
    <t>Effort to Date</t>
  </si>
  <si>
    <t>% Increase</t>
  </si>
  <si>
    <t>Effort Left</t>
  </si>
  <si>
    <t>% Remaining</t>
  </si>
  <si>
    <t>Remaining</t>
  </si>
  <si>
    <t>Team Size</t>
  </si>
  <si>
    <t>Days Effort (est. @80%)</t>
  </si>
  <si>
    <t>Priority
(1=Low, 9=High)</t>
  </si>
  <si>
    <t>1 - Not Started</t>
  </si>
  <si>
    <t>Note: To redefine a named value, go to Insert-&gt;Name-&gt;Define</t>
  </si>
  <si>
    <t>Ryan Bottriell</t>
  </si>
  <si>
    <t>Zara Tooth</t>
  </si>
  <si>
    <t>Marco Brito</t>
  </si>
  <si>
    <t>Matthew Fournier</t>
  </si>
  <si>
    <t>Decide which SDE to use</t>
  </si>
  <si>
    <t>Decide which SDK to use for Kinect</t>
  </si>
  <si>
    <t>Decide which SDK to use for computer vision</t>
  </si>
  <si>
    <t>Research what equipment is needed for running installation (PC specs)</t>
  </si>
  <si>
    <t>Research what equipment is needed for setting up the installation (peripherals)</t>
  </si>
  <si>
    <t>Create running OpenFrameworks project in chosen SDE with chosen SDKs</t>
  </si>
  <si>
    <t>Plan backend system code layout</t>
  </si>
  <si>
    <t>Figure out the best SDE and version to use for development of our system</t>
  </si>
  <si>
    <t>based on project needs, decide which Kinect library will work best</t>
  </si>
  <si>
    <t>based on project needs, decide which computer vision library will work best</t>
  </si>
  <si>
    <t>Decide what kind of computer will be needed to run / render our final design</t>
  </si>
  <si>
    <t>Decide what equipment will be needed to complete the installation (projector, screen etc)</t>
  </si>
  <si>
    <t>Create sketches/preliminary mock-ups for design</t>
  </si>
  <si>
    <t>figure out how user interaction affects the scene</t>
  </si>
  <si>
    <t>Create running OpenFrameworks project</t>
  </si>
  <si>
    <t>create diagrams etc to describe effective code/class layout for project</t>
  </si>
  <si>
    <t>Mockup look for first scene</t>
  </si>
  <si>
    <t>Mockup interaction for first scene</t>
  </si>
  <si>
    <t>Mockup look for second scene</t>
  </si>
  <si>
    <t>Mockup interaction for second scene</t>
  </si>
  <si>
    <t>Mockup look for third scene</t>
  </si>
  <si>
    <t>Mockup interaction for third scene</t>
  </si>
  <si>
    <t>Mockup look for fourth</t>
  </si>
  <si>
    <t>Mockup interaction for fourth scene</t>
  </si>
  <si>
    <t>Final design for first scene</t>
  </si>
  <si>
    <t>Final design for second scene</t>
  </si>
  <si>
    <t>final interaction design for second  scene</t>
  </si>
  <si>
    <t>final interaction design for first scene</t>
  </si>
  <si>
    <t>Final design for third scene</t>
  </si>
  <si>
    <t>final interaction design for third scenen</t>
  </si>
  <si>
    <t>Final design for fourth scene</t>
  </si>
  <si>
    <t>final interaction design for fourth scene</t>
  </si>
  <si>
    <t>take initial mockup and finalize it for implementation</t>
  </si>
  <si>
    <t>3 -&gt; 6</t>
  </si>
  <si>
    <t>ensure final scene design fir with project and are at an acceptable level of goodness</t>
  </si>
  <si>
    <t>Designer approval of final scene designs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</si>
</sst>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yy;@"/>
  </numFmts>
  <fonts count="8" x14ac:knownFonts="1">
    <font>
      <sz val="10"/>
      <name val="Arial"/>
      <family val="2"/>
    </font>
    <font>
      <b/>
      <sz val="10"/>
      <color indexed="9"/>
      <name val="Arial"/>
      <family val="2"/>
    </font>
    <font>
      <sz val="8"/>
      <color indexed="8"/>
      <name val="Tahoma"/>
      <family val="2"/>
    </font>
    <font>
      <b/>
      <sz val="10"/>
      <name val="Arial"/>
      <family val="2"/>
    </font>
    <font>
      <b/>
      <sz val="8"/>
      <name val="Arial"/>
      <family val="2"/>
    </font>
    <font>
      <b/>
      <sz val="8"/>
      <color indexed="8"/>
      <name val="Tahoma"/>
      <family val="2"/>
    </font>
    <font>
      <sz val="10"/>
      <name val="Arial"/>
      <family val="2"/>
    </font>
    <font>
      <b/>
      <sz val="10"/>
      <color theme="0"/>
      <name val="Arial"/>
      <family val="2"/>
    </font>
  </fonts>
  <fills count="6">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4" tint="-0.499984740745262"/>
        <bgColor indexed="64"/>
      </patternFill>
    </fill>
    <fill>
      <patternFill patternType="solid">
        <fgColor theme="0" tint="-0.499984740745262"/>
        <bgColor indexed="64"/>
      </patternFill>
    </fill>
  </fills>
  <borders count="9">
    <border>
      <left/>
      <right/>
      <top/>
      <bottom/>
      <diagonal/>
    </border>
    <border>
      <left/>
      <right style="thin">
        <color indexed="8"/>
      </right>
      <top/>
      <bottom/>
      <diagonal/>
    </border>
    <border>
      <left/>
      <right/>
      <top/>
      <bottom style="double">
        <color indexed="8"/>
      </bottom>
      <diagonal/>
    </border>
    <border>
      <left/>
      <right style="thin">
        <color indexed="8"/>
      </right>
      <top/>
      <bottom style="double">
        <color indexed="8"/>
      </bottom>
      <diagonal/>
    </border>
    <border>
      <left style="thin">
        <color indexed="8"/>
      </left>
      <right/>
      <top/>
      <bottom style="double">
        <color indexed="8"/>
      </bottom>
      <diagonal/>
    </border>
    <border>
      <left/>
      <right/>
      <top style="double">
        <color indexed="8"/>
      </top>
      <bottom/>
      <diagonal/>
    </border>
    <border>
      <left/>
      <right style="thin">
        <color indexed="8"/>
      </right>
      <top style="double">
        <color indexed="8"/>
      </top>
      <bottom/>
      <diagonal/>
    </border>
    <border>
      <left/>
      <right style="thin">
        <color indexed="8"/>
      </right>
      <top/>
      <bottom style="thin">
        <color indexed="8"/>
      </bottom>
      <diagonal/>
    </border>
    <border>
      <left/>
      <right/>
      <top/>
      <bottom style="thin">
        <color indexed="8"/>
      </bottom>
      <diagonal/>
    </border>
  </borders>
  <cellStyleXfs count="2">
    <xf numFmtId="0" fontId="0" fillId="0" borderId="0"/>
    <xf numFmtId="9" fontId="6" fillId="0" borderId="0" applyFill="0" applyBorder="0" applyAlignment="0" applyProtection="0"/>
  </cellStyleXfs>
  <cellXfs count="53">
    <xf numFmtId="0" fontId="0" fillId="0" borderId="0" xfId="0"/>
    <xf numFmtId="0" fontId="0" fillId="0" borderId="0" xfId="0" applyAlignment="1">
      <alignment vertical="top" wrapText="1"/>
    </xf>
    <xf numFmtId="0" fontId="0" fillId="0" borderId="0" xfId="0" applyAlignment="1">
      <alignment wrapText="1"/>
    </xf>
    <xf numFmtId="0" fontId="0" fillId="0" borderId="0" xfId="0" applyBorder="1"/>
    <xf numFmtId="0" fontId="0" fillId="0" borderId="1" xfId="0" applyBorder="1" applyAlignment="1">
      <alignment vertical="top" wrapText="1"/>
    </xf>
    <xf numFmtId="0" fontId="0" fillId="0" borderId="1" xfId="0" applyBorder="1"/>
    <xf numFmtId="0" fontId="0" fillId="2" borderId="0" xfId="0" applyFill="1" applyBorder="1"/>
    <xf numFmtId="0" fontId="0" fillId="2" borderId="1" xfId="0" applyFill="1" applyBorder="1"/>
    <xf numFmtId="0" fontId="0" fillId="0" borderId="0" xfId="0" applyFont="1" applyAlignment="1">
      <alignment wrapText="1"/>
    </xf>
    <xf numFmtId="0" fontId="0" fillId="0" borderId="0" xfId="0" applyFont="1" applyBorder="1"/>
    <xf numFmtId="0" fontId="0" fillId="0" borderId="2" xfId="0" applyBorder="1" applyAlignment="1">
      <alignment vertical="top" wrapText="1"/>
    </xf>
    <xf numFmtId="0" fontId="0" fillId="0" borderId="2" xfId="0" applyBorder="1" applyAlignment="1">
      <alignment wrapText="1"/>
    </xf>
    <xf numFmtId="0" fontId="0" fillId="0" borderId="2" xfId="0" applyBorder="1"/>
    <xf numFmtId="0" fontId="0" fillId="0" borderId="3" xfId="0" applyBorder="1" applyAlignment="1">
      <alignment vertical="top" wrapText="1"/>
    </xf>
    <xf numFmtId="0" fontId="0" fillId="0" borderId="3" xfId="0" applyBorder="1"/>
    <xf numFmtId="0" fontId="0" fillId="2" borderId="4" xfId="0" applyFill="1" applyBorder="1"/>
    <xf numFmtId="0" fontId="0" fillId="2" borderId="2" xfId="0" applyFill="1" applyBorder="1"/>
    <xf numFmtId="0" fontId="0" fillId="2" borderId="3" xfId="0" applyFill="1" applyBorder="1"/>
    <xf numFmtId="0" fontId="0" fillId="0" borderId="0" xfId="0" applyBorder="1" applyAlignment="1">
      <alignment vertical="top" wrapText="1"/>
    </xf>
    <xf numFmtId="0" fontId="0" fillId="0" borderId="0" xfId="0" applyBorder="1" applyAlignment="1">
      <alignment wrapText="1"/>
    </xf>
    <xf numFmtId="0" fontId="0" fillId="0" borderId="5" xfId="0" applyBorder="1"/>
    <xf numFmtId="0" fontId="0" fillId="0" borderId="6" xfId="0" applyFont="1" applyBorder="1" applyAlignment="1">
      <alignment vertical="top" wrapText="1"/>
    </xf>
    <xf numFmtId="0" fontId="0" fillId="0" borderId="0" xfId="0" applyNumberFormat="1"/>
    <xf numFmtId="0" fontId="0" fillId="0" borderId="6" xfId="0" applyBorder="1"/>
    <xf numFmtId="0" fontId="0" fillId="0" borderId="7" xfId="0" applyFont="1" applyBorder="1" applyAlignment="1">
      <alignment vertical="top" wrapText="1"/>
    </xf>
    <xf numFmtId="0" fontId="0" fillId="0" borderId="8" xfId="0" applyBorder="1"/>
    <xf numFmtId="0" fontId="3" fillId="2" borderId="1" xfId="0" applyFont="1" applyFill="1" applyBorder="1"/>
    <xf numFmtId="0" fontId="3" fillId="0" borderId="1" xfId="0" applyFont="1" applyBorder="1"/>
    <xf numFmtId="9" fontId="0" fillId="0" borderId="8" xfId="1" applyFont="1" applyFill="1" applyBorder="1" applyAlignment="1" applyProtection="1"/>
    <xf numFmtId="9" fontId="0" fillId="0" borderId="0" xfId="0" applyNumberFormat="1" applyFont="1" applyBorder="1"/>
    <xf numFmtId="9" fontId="0" fillId="0" borderId="0" xfId="1" applyFont="1" applyFill="1" applyBorder="1" applyAlignment="1" applyProtection="1"/>
    <xf numFmtId="165" fontId="0" fillId="0" borderId="0" xfId="0" applyNumberFormat="1" applyBorder="1"/>
    <xf numFmtId="2" fontId="0" fillId="0" borderId="8" xfId="0" applyNumberFormat="1" applyBorder="1"/>
    <xf numFmtId="0" fontId="4" fillId="2" borderId="0" xfId="0" applyFont="1" applyFill="1" applyBorder="1"/>
    <xf numFmtId="164" fontId="0" fillId="2" borderId="1" xfId="0" applyNumberFormat="1" applyFill="1" applyBorder="1"/>
    <xf numFmtId="164" fontId="0" fillId="0" borderId="1" xfId="0" applyNumberFormat="1" applyBorder="1"/>
    <xf numFmtId="0" fontId="3" fillId="0" borderId="0" xfId="0" applyFont="1"/>
    <xf numFmtId="0" fontId="1" fillId="3" borderId="8" xfId="0" applyFont="1" applyFill="1" applyBorder="1" applyAlignment="1">
      <alignment vertical="top" wrapText="1"/>
    </xf>
    <xf numFmtId="0" fontId="0" fillId="0" borderId="0" xfId="0" applyAlignment="1">
      <alignment horizontal="center"/>
    </xf>
    <xf numFmtId="0" fontId="1" fillId="0" borderId="8" xfId="0" applyFont="1" applyFill="1" applyBorder="1" applyAlignment="1">
      <alignment vertical="top" wrapText="1"/>
    </xf>
    <xf numFmtId="164" fontId="1" fillId="0" borderId="8" xfId="0" applyNumberFormat="1" applyFont="1" applyFill="1" applyBorder="1" applyAlignment="1">
      <alignment vertical="top" wrapText="1"/>
    </xf>
    <xf numFmtId="0" fontId="1" fillId="0" borderId="0" xfId="0" applyFont="1" applyFill="1" applyBorder="1" applyAlignment="1">
      <alignment vertical="top" wrapText="1"/>
    </xf>
    <xf numFmtId="0" fontId="1" fillId="4" borderId="8" xfId="0" applyFont="1" applyFill="1" applyBorder="1" applyAlignment="1">
      <alignment vertical="top" wrapText="1"/>
    </xf>
    <xf numFmtId="0" fontId="1" fillId="4" borderId="7" xfId="0" applyFont="1" applyFill="1" applyBorder="1" applyAlignment="1">
      <alignment vertical="top" wrapText="1"/>
    </xf>
    <xf numFmtId="164" fontId="1" fillId="4" borderId="8" xfId="0" applyNumberFormat="1" applyFont="1" applyFill="1" applyBorder="1" applyAlignment="1">
      <alignment vertical="top" wrapText="1"/>
    </xf>
    <xf numFmtId="0" fontId="7" fillId="5" borderId="8" xfId="0" applyFont="1" applyFill="1" applyBorder="1" applyAlignment="1">
      <alignment vertical="top" wrapText="1"/>
    </xf>
    <xf numFmtId="0" fontId="7" fillId="5" borderId="7" xfId="0" applyFont="1" applyFill="1" applyBorder="1" applyAlignment="1">
      <alignment vertical="top" wrapText="1"/>
    </xf>
    <xf numFmtId="16" fontId="0" fillId="0" borderId="0" xfId="0" applyNumberFormat="1" applyAlignment="1">
      <alignment horizontal="center" wrapText="1"/>
    </xf>
    <xf numFmtId="0" fontId="1" fillId="4" borderId="8" xfId="0" applyNumberFormat="1" applyFont="1" applyFill="1" applyBorder="1" applyAlignment="1">
      <alignment horizontal="right" vertical="top" wrapText="1"/>
    </xf>
    <xf numFmtId="0" fontId="0" fillId="0" borderId="0" xfId="0" applyNumberFormat="1" applyAlignment="1">
      <alignment horizontal="center" wrapText="1"/>
    </xf>
    <xf numFmtId="0" fontId="0" fillId="0" borderId="2" xfId="0" applyNumberFormat="1" applyBorder="1" applyAlignment="1">
      <alignment horizontal="center" wrapText="1"/>
    </xf>
    <xf numFmtId="0" fontId="0" fillId="0" borderId="0" xfId="0" applyNumberFormat="1" applyBorder="1" applyAlignment="1">
      <alignment horizontal="center" wrapText="1"/>
    </xf>
    <xf numFmtId="0" fontId="0" fillId="0" borderId="0" xfId="0" applyNumberFormat="1" applyAlignment="1">
      <alignment horizontal="right" wrapText="1"/>
    </xf>
  </cellXfs>
  <cellStyles count="2">
    <cellStyle name="Normal" xfId="0" builtinId="0"/>
    <cellStyle name="Percent" xfId="1" builtinId="5"/>
  </cellStyles>
  <dxfs count="8">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patternType="solid">
          <fgColor indexed="49"/>
          <bgColor indexed="40"/>
        </patternFill>
      </fill>
      <border>
        <left style="thin">
          <color indexed="8"/>
        </left>
        <right style="thin">
          <color indexed="8"/>
        </right>
        <top style="thin">
          <color indexed="8"/>
        </top>
        <bottom style="thin">
          <color indexed="8"/>
        </bottom>
      </border>
    </dxf>
    <dxf>
      <fill>
        <patternFill patternType="solid">
          <fgColor indexed="60"/>
          <bgColor indexed="10"/>
        </patternFill>
      </fill>
    </dxf>
    <dxf>
      <font>
        <b/>
        <i val="0"/>
        <condense val="0"/>
        <extend val="0"/>
      </font>
      <fill>
        <patternFill patternType="solid">
          <fgColor indexed="60"/>
          <bgColor indexed="10"/>
        </patternFill>
      </fill>
    </dxf>
    <dxf>
      <font>
        <b/>
        <i val="0"/>
        <condense val="0"/>
        <extend val="0"/>
      </font>
      <fill>
        <patternFill patternType="solid">
          <fgColor indexed="60"/>
          <bgColor indexed="10"/>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280099"/>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Weekly Burn-down Chart</a:t>
            </a:r>
          </a:p>
        </c:rich>
      </c:tx>
      <c:layout>
        <c:manualLayout>
          <c:xMode val="edge"/>
          <c:yMode val="edge"/>
          <c:x val="0.33459712272808007"/>
          <c:y val="2.6882567098467532E-2"/>
        </c:manualLayout>
      </c:layout>
      <c:overlay val="0"/>
      <c:spPr>
        <a:noFill/>
        <a:ln w="25400">
          <a:noFill/>
        </a:ln>
      </c:spPr>
    </c:title>
    <c:autoTitleDeleted val="0"/>
    <c:plotArea>
      <c:layout>
        <c:manualLayout>
          <c:layoutTarget val="inner"/>
          <c:xMode val="edge"/>
          <c:yMode val="edge"/>
          <c:x val="0.1381622881186185"/>
          <c:y val="0.15457489292864876"/>
          <c:w val="0.84871119844294207"/>
          <c:h val="0.69088256491587363"/>
        </c:manualLayout>
      </c:layout>
      <c:lineChart>
        <c:grouping val="standard"/>
        <c:varyColors val="0"/>
        <c:ser>
          <c:idx val="0"/>
          <c:order val="0"/>
          <c:tx>
            <c:strRef>
              <c:f>Sprint!$K$50:$K$50</c:f>
              <c:strCache>
                <c:ptCount val="1"/>
                <c:pt idx="0">
                  <c:v>% Remaining</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Sprint!$L$1:$S$1</c:f>
              <c:strCache>
                <c:ptCount val="8"/>
                <c:pt idx="0">
                  <c:v>Start</c:v>
                </c:pt>
                <c:pt idx="1">
                  <c:v>Saturday</c:v>
                </c:pt>
                <c:pt idx="2">
                  <c:v>Sunday</c:v>
                </c:pt>
                <c:pt idx="3">
                  <c:v>Monday</c:v>
                </c:pt>
                <c:pt idx="4">
                  <c:v>Tuesday</c:v>
                </c:pt>
                <c:pt idx="5">
                  <c:v>Wednesday</c:v>
                </c:pt>
                <c:pt idx="6">
                  <c:v>Thursday</c:v>
                </c:pt>
                <c:pt idx="7">
                  <c:v>Friday</c:v>
                </c:pt>
              </c:strCache>
            </c:strRef>
          </c:cat>
          <c:val>
            <c:numRef>
              <c:f>Sprint!$L$50:$S$50</c:f>
              <c:numCache>
                <c:formatCode>0%</c:formatCode>
                <c:ptCount val="8"/>
                <c:pt idx="0">
                  <c:v>1</c:v>
                </c:pt>
                <c:pt idx="1">
                  <c:v>0.90392156862745099</c:v>
                </c:pt>
                <c:pt idx="2">
                  <c:v>0.86470588235294121</c:v>
                </c:pt>
                <c:pt idx="3">
                  <c:v>0.86470588235294121</c:v>
                </c:pt>
                <c:pt idx="4">
                  <c:v>0.86470588235294121</c:v>
                </c:pt>
                <c:pt idx="5">
                  <c:v>0.82549019607843144</c:v>
                </c:pt>
                <c:pt idx="6">
                  <c:v>0.82549019607843144</c:v>
                </c:pt>
                <c:pt idx="7">
                  <c:v>0.82549019607843144</c:v>
                </c:pt>
              </c:numCache>
            </c:numRef>
          </c:val>
          <c:smooth val="0"/>
        </c:ser>
        <c:dLbls>
          <c:showLegendKey val="0"/>
          <c:showVal val="0"/>
          <c:showCatName val="0"/>
          <c:showSerName val="0"/>
          <c:showPercent val="0"/>
          <c:showBubbleSize val="0"/>
        </c:dLbls>
        <c:marker val="1"/>
        <c:smooth val="0"/>
        <c:axId val="211151872"/>
        <c:axId val="211063552"/>
      </c:lineChart>
      <c:catAx>
        <c:axId val="211151872"/>
        <c:scaling>
          <c:orientation val="minMax"/>
        </c:scaling>
        <c:delete val="0"/>
        <c:axPos val="b"/>
        <c:title>
          <c:tx>
            <c:rich>
              <a:bodyPr/>
              <a:lstStyle/>
              <a:p>
                <a:pPr>
                  <a:defRPr sz="1775" b="1" i="0" u="none" strike="noStrike" baseline="0">
                    <a:solidFill>
                      <a:srgbClr val="000000"/>
                    </a:solidFill>
                    <a:latin typeface="Arial"/>
                    <a:ea typeface="Arial"/>
                    <a:cs typeface="Arial"/>
                  </a:defRPr>
                </a:pPr>
                <a:r>
                  <a:rPr lang="en-US"/>
                  <a:t>Weekday</a:t>
                </a:r>
              </a:p>
            </c:rich>
          </c:tx>
          <c:layout>
            <c:manualLayout>
              <c:xMode val="edge"/>
              <c:yMode val="edge"/>
              <c:x val="0.51035452805241455"/>
              <c:y val="0.9220727852566816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211063552"/>
        <c:crosses val="autoZero"/>
        <c:auto val="1"/>
        <c:lblAlgn val="ctr"/>
        <c:lblOffset val="100"/>
        <c:tickLblSkip val="2"/>
        <c:tickMarkSkip val="1"/>
        <c:noMultiLvlLbl val="0"/>
      </c:catAx>
      <c:valAx>
        <c:axId val="211063552"/>
        <c:scaling>
          <c:orientation val="minMax"/>
          <c:max val="1.2"/>
          <c:min val="0"/>
        </c:scaling>
        <c:delete val="0"/>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en-US"/>
                  <a:t>Percent Remaining</a:t>
                </a:r>
              </a:p>
            </c:rich>
          </c:tx>
          <c:layout>
            <c:manualLayout>
              <c:xMode val="edge"/>
              <c:yMode val="edge"/>
              <c:x val="1.5038087344345115E-2"/>
              <c:y val="0.34947365450286461"/>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211151872"/>
        <c:crosses val="autoZero"/>
        <c:crossBetween val="between"/>
      </c:valAx>
      <c:spPr>
        <a:solidFill>
          <a:srgbClr val="C0C0C0"/>
        </a:solidFill>
        <a:ln w="12700">
          <a:solidFill>
            <a:srgbClr val="808080"/>
          </a:solidFill>
          <a:prstDash val="solid"/>
        </a:ln>
      </c:spPr>
    </c:plotArea>
    <c:legend>
      <c:legendPos val="r"/>
      <c:layout>
        <c:manualLayout>
          <c:xMode val="edge"/>
          <c:yMode val="edge"/>
          <c:x val="0.76224231839441126"/>
          <c:y val="4.9732735021025598E-2"/>
          <c:w val="0.18797594379649907"/>
          <c:h val="4.7044562978014848E-2"/>
        </c:manualLayout>
      </c:layout>
      <c:overlay val="0"/>
      <c:spPr>
        <a:solidFill>
          <a:srgbClr val="FFFFFF"/>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38100</xdr:rowOff>
    </xdr:from>
    <xdr:to>
      <xdr:col>16</xdr:col>
      <xdr:colOff>561975</xdr:colOff>
      <xdr:row>45</xdr:row>
      <xdr:rowOff>0</xdr:rowOff>
    </xdr:to>
    <xdr:graphicFrame macro="">
      <xdr:nvGraphicFramePr>
        <xdr:cNvPr id="20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83"/>
  <sheetViews>
    <sheetView tabSelected="1" topLeftCell="C1" workbookViewId="0">
      <pane ySplit="1" topLeftCell="A29" activePane="bottomLeft" state="frozen"/>
      <selection pane="bottomLeft" activeCell="O18" sqref="O18"/>
    </sheetView>
  </sheetViews>
  <sheetFormatPr defaultRowHeight="12.75" x14ac:dyDescent="0.2"/>
  <cols>
    <col min="1" max="1" width="23.28515625" style="1" customWidth="1"/>
    <col min="2" max="2" width="10.85546875" style="52" customWidth="1"/>
    <col min="3" max="3" width="36.28515625" style="1" customWidth="1"/>
    <col min="4" max="4" width="13.140625" style="2" customWidth="1"/>
    <col min="5" max="5" width="13.28515625" style="3" customWidth="1"/>
    <col min="6" max="6" width="25.140625" style="4" customWidth="1"/>
    <col min="7" max="7" width="10.85546875" customWidth="1"/>
    <col min="8" max="8" width="12.7109375" style="5" customWidth="1"/>
    <col min="9" max="9" width="9.140625" style="6"/>
    <col min="10" max="10" width="11" style="6" customWidth="1"/>
    <col min="11" max="11" width="13.42578125" style="7" customWidth="1"/>
    <col min="12" max="12" width="9" style="5" customWidth="1"/>
    <col min="13" max="13" width="9" style="3" customWidth="1"/>
    <col min="14" max="14" width="10.28515625" customWidth="1"/>
    <col min="15" max="16" width="10.140625" customWidth="1"/>
    <col min="17" max="17" width="13" customWidth="1"/>
    <col min="18" max="18" width="12.140625" customWidth="1"/>
    <col min="19" max="19" width="12" customWidth="1"/>
    <col min="20" max="35" width="10.140625" customWidth="1"/>
  </cols>
  <sheetData>
    <row r="1" spans="1:46" s="39" customFormat="1" ht="40.5" customHeight="1" x14ac:dyDescent="0.2">
      <c r="A1" s="42" t="s">
        <v>0</v>
      </c>
      <c r="B1" s="48" t="s">
        <v>1</v>
      </c>
      <c r="C1" s="42" t="s">
        <v>2</v>
      </c>
      <c r="D1" s="42" t="s">
        <v>3</v>
      </c>
      <c r="E1" s="42" t="s">
        <v>4</v>
      </c>
      <c r="F1" s="43" t="s">
        <v>5</v>
      </c>
      <c r="G1" s="42" t="s">
        <v>6</v>
      </c>
      <c r="H1" s="43" t="s">
        <v>7</v>
      </c>
      <c r="I1" s="45" t="s">
        <v>8</v>
      </c>
      <c r="J1" s="45" t="s">
        <v>9</v>
      </c>
      <c r="K1" s="46" t="s">
        <v>10</v>
      </c>
      <c r="L1" s="44" t="s">
        <v>11</v>
      </c>
      <c r="M1" s="44" t="s">
        <v>12</v>
      </c>
      <c r="N1" s="44" t="s">
        <v>13</v>
      </c>
      <c r="O1" s="44" t="s">
        <v>14</v>
      </c>
      <c r="P1" s="44" t="s">
        <v>15</v>
      </c>
      <c r="Q1" s="44" t="s">
        <v>16</v>
      </c>
      <c r="R1" s="44" t="s">
        <v>17</v>
      </c>
      <c r="S1" s="44" t="s">
        <v>18</v>
      </c>
      <c r="T1" s="41"/>
      <c r="U1" s="41"/>
      <c r="V1" s="41"/>
      <c r="W1" s="41"/>
      <c r="X1" s="41"/>
      <c r="Y1" s="41"/>
      <c r="Z1" s="41"/>
      <c r="AA1" s="41"/>
      <c r="AB1" s="41"/>
      <c r="AC1" s="41"/>
      <c r="AD1" s="41"/>
      <c r="AE1" s="41"/>
      <c r="AF1" s="41"/>
      <c r="AG1" s="41"/>
      <c r="AH1" s="41"/>
      <c r="AI1" s="41"/>
      <c r="AJ1" s="41"/>
      <c r="AK1" s="40"/>
      <c r="AL1" s="40"/>
      <c r="AM1" s="40"/>
      <c r="AN1" s="40"/>
      <c r="AO1" s="40"/>
      <c r="AP1" s="40"/>
      <c r="AQ1" s="40"/>
      <c r="AR1" s="40"/>
      <c r="AS1" s="40"/>
      <c r="AT1" s="40"/>
    </row>
    <row r="2" spans="1:46" ht="25.5" x14ac:dyDescent="0.2">
      <c r="A2" s="1" t="s">
        <v>39</v>
      </c>
      <c r="B2" s="49">
        <v>1</v>
      </c>
      <c r="C2" s="1" t="s">
        <v>46</v>
      </c>
      <c r="D2" s="8" t="s">
        <v>36</v>
      </c>
      <c r="E2" s="9" t="s">
        <v>19</v>
      </c>
      <c r="G2">
        <v>0.5</v>
      </c>
      <c r="H2" s="5">
        <v>0.1</v>
      </c>
      <c r="I2" s="6">
        <f t="shared" ref="I2:I44" si="0">IF(H2&lt;&gt;"",H2-G2,"")</f>
        <v>-0.4</v>
      </c>
      <c r="J2" s="6">
        <f t="shared" ref="J2:J44" si="1">IF(H2="",G2,H2)</f>
        <v>0.1</v>
      </c>
      <c r="K2" s="7">
        <f t="shared" ref="K2:K44" si="2">J2-SUM(M2:AB2)</f>
        <v>0.1</v>
      </c>
    </row>
    <row r="3" spans="1:46" ht="25.5" x14ac:dyDescent="0.2">
      <c r="A3" s="1" t="s">
        <v>40</v>
      </c>
      <c r="B3" s="49">
        <v>1</v>
      </c>
      <c r="C3" s="1" t="s">
        <v>47</v>
      </c>
      <c r="D3" s="8" t="s">
        <v>36</v>
      </c>
      <c r="E3" s="9" t="s">
        <v>19</v>
      </c>
      <c r="G3">
        <v>0.5</v>
      </c>
      <c r="H3" s="5">
        <v>0.15</v>
      </c>
      <c r="I3" s="6">
        <f t="shared" si="0"/>
        <v>-0.35</v>
      </c>
      <c r="J3" s="6">
        <f t="shared" si="1"/>
        <v>0.15</v>
      </c>
      <c r="K3" s="7">
        <f t="shared" si="2"/>
        <v>0.15</v>
      </c>
    </row>
    <row r="4" spans="1:46" ht="25.5" x14ac:dyDescent="0.2">
      <c r="A4" s="1" t="s">
        <v>41</v>
      </c>
      <c r="B4" s="49">
        <v>1</v>
      </c>
      <c r="C4" s="1" t="s">
        <v>48</v>
      </c>
      <c r="D4" s="8" t="s">
        <v>36</v>
      </c>
      <c r="E4" s="9" t="s">
        <v>19</v>
      </c>
      <c r="G4">
        <v>0.5</v>
      </c>
      <c r="H4" s="5">
        <v>0.3</v>
      </c>
      <c r="I4" s="6">
        <f t="shared" si="0"/>
        <v>-0.2</v>
      </c>
      <c r="J4" s="6">
        <f t="shared" si="1"/>
        <v>0.3</v>
      </c>
      <c r="K4" s="7">
        <f t="shared" si="2"/>
        <v>0.3</v>
      </c>
    </row>
    <row r="5" spans="1:46" ht="38.25" x14ac:dyDescent="0.2">
      <c r="A5" s="1" t="s">
        <v>42</v>
      </c>
      <c r="B5" s="49">
        <v>2</v>
      </c>
      <c r="C5" s="1" t="s">
        <v>49</v>
      </c>
      <c r="D5" s="8" t="s">
        <v>38</v>
      </c>
      <c r="E5" s="9" t="s">
        <v>20</v>
      </c>
      <c r="G5">
        <v>0.5</v>
      </c>
      <c r="I5" s="6" t="str">
        <f t="shared" si="0"/>
        <v/>
      </c>
      <c r="J5" s="6">
        <f t="shared" si="1"/>
        <v>0.5</v>
      </c>
      <c r="K5" s="7">
        <f t="shared" si="2"/>
        <v>0</v>
      </c>
      <c r="Q5">
        <v>0.5</v>
      </c>
    </row>
    <row r="6" spans="1:46" ht="41.25" customHeight="1" x14ac:dyDescent="0.2">
      <c r="A6" s="1" t="s">
        <v>43</v>
      </c>
      <c r="B6" s="49">
        <v>2</v>
      </c>
      <c r="C6" s="1" t="s">
        <v>50</v>
      </c>
      <c r="D6" s="8" t="s">
        <v>38</v>
      </c>
      <c r="E6" s="9" t="s">
        <v>20</v>
      </c>
      <c r="G6">
        <v>0.5</v>
      </c>
      <c r="I6" s="6" t="str">
        <f t="shared" si="0"/>
        <v/>
      </c>
      <c r="J6" s="6">
        <f t="shared" si="1"/>
        <v>0.5</v>
      </c>
      <c r="K6" s="7">
        <f t="shared" si="2"/>
        <v>0</v>
      </c>
      <c r="Q6">
        <v>0.5</v>
      </c>
    </row>
    <row r="7" spans="1:46" ht="25.5" x14ac:dyDescent="0.2">
      <c r="A7" s="1" t="s">
        <v>55</v>
      </c>
      <c r="B7" s="49">
        <v>3</v>
      </c>
      <c r="C7" s="1" t="s">
        <v>51</v>
      </c>
      <c r="D7" s="8" t="s">
        <v>35</v>
      </c>
      <c r="E7" s="9" t="s">
        <v>19</v>
      </c>
      <c r="G7">
        <v>2</v>
      </c>
      <c r="H7" s="5">
        <v>2</v>
      </c>
      <c r="I7" s="6">
        <f t="shared" si="0"/>
        <v>0</v>
      </c>
      <c r="J7" s="6">
        <f t="shared" si="1"/>
        <v>2</v>
      </c>
      <c r="K7" s="7">
        <f t="shared" si="2"/>
        <v>2</v>
      </c>
      <c r="L7" s="5">
        <v>2</v>
      </c>
    </row>
    <row r="8" spans="1:46" ht="25.5" x14ac:dyDescent="0.2">
      <c r="A8" s="1" t="s">
        <v>56</v>
      </c>
      <c r="B8" s="49">
        <v>3</v>
      </c>
      <c r="C8" s="1" t="s">
        <v>52</v>
      </c>
      <c r="D8" s="8" t="s">
        <v>35</v>
      </c>
      <c r="E8" s="9" t="s">
        <v>19</v>
      </c>
      <c r="G8">
        <v>0.5</v>
      </c>
      <c r="H8" s="5">
        <v>0.5</v>
      </c>
      <c r="I8" s="6">
        <f t="shared" si="0"/>
        <v>0</v>
      </c>
      <c r="J8" s="6">
        <f t="shared" si="1"/>
        <v>0.5</v>
      </c>
      <c r="K8" s="7">
        <f t="shared" si="2"/>
        <v>0.5</v>
      </c>
      <c r="L8" s="5">
        <v>0.5</v>
      </c>
    </row>
    <row r="9" spans="1:46" ht="25.5" x14ac:dyDescent="0.2">
      <c r="A9" s="1" t="s">
        <v>57</v>
      </c>
      <c r="B9" s="49">
        <v>4</v>
      </c>
      <c r="C9" s="1" t="s">
        <v>51</v>
      </c>
      <c r="D9" s="8" t="s">
        <v>36</v>
      </c>
      <c r="E9" s="9" t="s">
        <v>19</v>
      </c>
      <c r="G9">
        <v>2</v>
      </c>
      <c r="H9" s="5">
        <v>2</v>
      </c>
      <c r="I9" s="6">
        <f t="shared" si="0"/>
        <v>0</v>
      </c>
      <c r="J9" s="6">
        <f t="shared" si="1"/>
        <v>2</v>
      </c>
      <c r="K9" s="7">
        <f t="shared" si="2"/>
        <v>2</v>
      </c>
      <c r="L9" s="5">
        <v>2</v>
      </c>
    </row>
    <row r="10" spans="1:46" ht="25.5" x14ac:dyDescent="0.2">
      <c r="A10" s="1" t="s">
        <v>58</v>
      </c>
      <c r="B10" s="49">
        <v>4</v>
      </c>
      <c r="C10" s="1" t="s">
        <v>52</v>
      </c>
      <c r="D10" s="8" t="s">
        <v>36</v>
      </c>
      <c r="E10" s="9" t="s">
        <v>19</v>
      </c>
      <c r="G10">
        <v>0.5</v>
      </c>
      <c r="H10" s="5">
        <v>1</v>
      </c>
      <c r="I10" s="6">
        <f t="shared" si="0"/>
        <v>0.5</v>
      </c>
      <c r="J10" s="6">
        <f t="shared" si="1"/>
        <v>1</v>
      </c>
      <c r="K10" s="7">
        <f t="shared" si="2"/>
        <v>1</v>
      </c>
      <c r="L10" s="5">
        <v>1</v>
      </c>
    </row>
    <row r="11" spans="1:46" ht="25.5" x14ac:dyDescent="0.2">
      <c r="A11" s="1" t="s">
        <v>59</v>
      </c>
      <c r="B11" s="49">
        <v>5</v>
      </c>
      <c r="C11" s="1" t="s">
        <v>51</v>
      </c>
      <c r="D11" s="8" t="s">
        <v>37</v>
      </c>
      <c r="E11" s="9" t="s">
        <v>19</v>
      </c>
      <c r="G11">
        <v>2</v>
      </c>
      <c r="H11" s="5">
        <v>3</v>
      </c>
      <c r="I11" s="6">
        <f t="shared" si="0"/>
        <v>1</v>
      </c>
      <c r="J11" s="6">
        <f t="shared" si="1"/>
        <v>3</v>
      </c>
      <c r="K11" s="7">
        <f t="shared" si="2"/>
        <v>3</v>
      </c>
      <c r="L11" s="5">
        <v>3</v>
      </c>
    </row>
    <row r="12" spans="1:46" ht="25.5" x14ac:dyDescent="0.2">
      <c r="A12" s="1" t="s">
        <v>60</v>
      </c>
      <c r="B12" s="49">
        <v>5</v>
      </c>
      <c r="C12" s="1" t="s">
        <v>52</v>
      </c>
      <c r="D12" s="8" t="s">
        <v>37</v>
      </c>
      <c r="E12" s="9" t="s">
        <v>19</v>
      </c>
      <c r="G12">
        <v>0.5</v>
      </c>
      <c r="H12" s="5">
        <v>1</v>
      </c>
      <c r="I12" s="6">
        <f t="shared" si="0"/>
        <v>0.5</v>
      </c>
      <c r="J12" s="6">
        <f t="shared" si="1"/>
        <v>1</v>
      </c>
      <c r="K12" s="7">
        <f t="shared" si="2"/>
        <v>1</v>
      </c>
      <c r="L12" s="5">
        <v>1</v>
      </c>
    </row>
    <row r="13" spans="1:46" ht="25.5" x14ac:dyDescent="0.2">
      <c r="A13" s="1" t="s">
        <v>61</v>
      </c>
      <c r="B13" s="49">
        <v>6</v>
      </c>
      <c r="C13" s="1" t="s">
        <v>51</v>
      </c>
      <c r="D13" s="8" t="s">
        <v>38</v>
      </c>
      <c r="E13" s="9" t="s">
        <v>19</v>
      </c>
      <c r="G13">
        <v>2</v>
      </c>
      <c r="H13" s="5">
        <v>0.5</v>
      </c>
      <c r="I13" s="6">
        <f t="shared" si="0"/>
        <v>-1.5</v>
      </c>
      <c r="J13" s="6">
        <f t="shared" si="1"/>
        <v>0.5</v>
      </c>
      <c r="K13" s="7">
        <f t="shared" si="2"/>
        <v>0</v>
      </c>
      <c r="L13" s="5">
        <v>0.5</v>
      </c>
      <c r="N13">
        <v>0.5</v>
      </c>
    </row>
    <row r="14" spans="1:46" ht="25.5" x14ac:dyDescent="0.2">
      <c r="A14" s="1" t="s">
        <v>62</v>
      </c>
      <c r="B14" s="49">
        <v>6</v>
      </c>
      <c r="C14" s="1" t="s">
        <v>52</v>
      </c>
      <c r="D14" s="8" t="s">
        <v>38</v>
      </c>
      <c r="E14" s="9" t="s">
        <v>19</v>
      </c>
      <c r="G14">
        <v>0.5</v>
      </c>
      <c r="H14" s="5">
        <v>0.5</v>
      </c>
      <c r="I14" s="6">
        <f t="shared" si="0"/>
        <v>0</v>
      </c>
      <c r="J14" s="6">
        <f t="shared" si="1"/>
        <v>0.5</v>
      </c>
      <c r="K14" s="7">
        <f t="shared" si="2"/>
        <v>0</v>
      </c>
      <c r="L14" s="5">
        <v>0.5</v>
      </c>
      <c r="N14">
        <v>0.5</v>
      </c>
    </row>
    <row r="15" spans="1:46" ht="25.5" x14ac:dyDescent="0.2">
      <c r="A15" s="1" t="s">
        <v>53</v>
      </c>
      <c r="B15" s="49">
        <v>31</v>
      </c>
      <c r="C15" s="1" t="s">
        <v>44</v>
      </c>
      <c r="D15" s="8" t="s">
        <v>35</v>
      </c>
      <c r="E15" s="9" t="s">
        <v>20</v>
      </c>
      <c r="G15">
        <v>3</v>
      </c>
      <c r="I15" s="6" t="str">
        <f t="shared" si="0"/>
        <v/>
      </c>
      <c r="J15" s="6">
        <f t="shared" si="1"/>
        <v>3</v>
      </c>
      <c r="K15" s="7">
        <f t="shared" si="2"/>
        <v>3</v>
      </c>
    </row>
    <row r="16" spans="1:46" ht="25.5" x14ac:dyDescent="0.2">
      <c r="A16" s="1" t="s">
        <v>45</v>
      </c>
      <c r="B16" s="49">
        <v>34</v>
      </c>
      <c r="C16" s="1" t="s">
        <v>54</v>
      </c>
      <c r="D16" s="8" t="s">
        <v>35</v>
      </c>
      <c r="E16" s="9" t="s">
        <v>20</v>
      </c>
      <c r="G16">
        <v>1</v>
      </c>
      <c r="I16" s="6" t="str">
        <f t="shared" si="0"/>
        <v/>
      </c>
      <c r="J16" s="6">
        <f t="shared" si="1"/>
        <v>1</v>
      </c>
      <c r="K16" s="7">
        <f t="shared" si="2"/>
        <v>1</v>
      </c>
    </row>
    <row r="17" spans="1:13" ht="25.5" x14ac:dyDescent="0.2">
      <c r="A17" s="1" t="s">
        <v>63</v>
      </c>
      <c r="B17" s="49">
        <v>3</v>
      </c>
      <c r="C17" s="1" t="s">
        <v>71</v>
      </c>
      <c r="D17" s="8" t="s">
        <v>35</v>
      </c>
      <c r="E17" s="9" t="s">
        <v>19</v>
      </c>
      <c r="G17">
        <v>1</v>
      </c>
      <c r="H17" s="5">
        <v>1</v>
      </c>
      <c r="I17" s="6">
        <f t="shared" si="0"/>
        <v>0</v>
      </c>
      <c r="J17" s="6">
        <f t="shared" si="1"/>
        <v>1</v>
      </c>
      <c r="K17" s="7">
        <f t="shared" si="2"/>
        <v>1</v>
      </c>
      <c r="L17" s="5">
        <v>1</v>
      </c>
    </row>
    <row r="18" spans="1:13" ht="25.5" x14ac:dyDescent="0.2">
      <c r="A18" s="1" t="s">
        <v>66</v>
      </c>
      <c r="B18" s="49">
        <v>3</v>
      </c>
      <c r="C18" s="1" t="s">
        <v>71</v>
      </c>
      <c r="D18" s="8" t="s">
        <v>35</v>
      </c>
      <c r="E18" s="9" t="s">
        <v>19</v>
      </c>
      <c r="G18">
        <v>1</v>
      </c>
      <c r="H18" s="5">
        <v>1</v>
      </c>
      <c r="I18" s="6">
        <f t="shared" si="0"/>
        <v>0</v>
      </c>
      <c r="J18" s="6">
        <f t="shared" si="1"/>
        <v>1</v>
      </c>
      <c r="K18" s="7">
        <f t="shared" si="2"/>
        <v>1</v>
      </c>
      <c r="L18" s="5">
        <v>1</v>
      </c>
    </row>
    <row r="19" spans="1:13" ht="25.5" x14ac:dyDescent="0.2">
      <c r="A19" s="1" t="s">
        <v>64</v>
      </c>
      <c r="B19" s="49">
        <v>4</v>
      </c>
      <c r="C19" s="1" t="s">
        <v>71</v>
      </c>
      <c r="D19" s="8" t="s">
        <v>38</v>
      </c>
      <c r="E19" s="9" t="s">
        <v>19</v>
      </c>
      <c r="G19">
        <v>1</v>
      </c>
      <c r="H19" s="5">
        <v>1</v>
      </c>
      <c r="I19" s="6">
        <f t="shared" si="0"/>
        <v>0</v>
      </c>
      <c r="J19" s="6">
        <f t="shared" si="1"/>
        <v>1</v>
      </c>
      <c r="K19" s="7">
        <f t="shared" si="2"/>
        <v>0</v>
      </c>
      <c r="L19" s="5">
        <v>1</v>
      </c>
      <c r="M19" s="3">
        <v>1</v>
      </c>
    </row>
    <row r="20" spans="1:13" ht="25.5" x14ac:dyDescent="0.2">
      <c r="A20" s="1" t="s">
        <v>65</v>
      </c>
      <c r="B20" s="49">
        <v>4</v>
      </c>
      <c r="C20" s="1" t="s">
        <v>71</v>
      </c>
      <c r="D20" s="8" t="s">
        <v>38</v>
      </c>
      <c r="E20" s="9" t="s">
        <v>19</v>
      </c>
      <c r="G20">
        <v>1</v>
      </c>
      <c r="H20" s="5">
        <v>1</v>
      </c>
      <c r="I20" s="6">
        <f t="shared" si="0"/>
        <v>0</v>
      </c>
      <c r="J20" s="6">
        <f t="shared" si="1"/>
        <v>1</v>
      </c>
      <c r="K20" s="7">
        <f t="shared" si="2"/>
        <v>0</v>
      </c>
      <c r="L20" s="5">
        <v>1</v>
      </c>
      <c r="M20" s="3">
        <v>1</v>
      </c>
    </row>
    <row r="21" spans="1:13" ht="25.5" x14ac:dyDescent="0.2">
      <c r="A21" s="1" t="s">
        <v>67</v>
      </c>
      <c r="B21" s="49">
        <v>5</v>
      </c>
      <c r="C21" s="1" t="s">
        <v>71</v>
      </c>
      <c r="D21" s="8" t="s">
        <v>37</v>
      </c>
      <c r="E21" s="9" t="s">
        <v>19</v>
      </c>
      <c r="G21">
        <v>1</v>
      </c>
      <c r="H21" s="5">
        <v>1</v>
      </c>
      <c r="I21" s="6">
        <f t="shared" si="0"/>
        <v>0</v>
      </c>
      <c r="J21" s="6">
        <f t="shared" si="1"/>
        <v>1</v>
      </c>
      <c r="K21" s="7">
        <f t="shared" si="2"/>
        <v>1</v>
      </c>
      <c r="L21" s="5">
        <v>1</v>
      </c>
    </row>
    <row r="22" spans="1:13" ht="25.5" x14ac:dyDescent="0.2">
      <c r="A22" s="1" t="s">
        <v>68</v>
      </c>
      <c r="B22" s="49">
        <v>5</v>
      </c>
      <c r="C22" s="1" t="s">
        <v>71</v>
      </c>
      <c r="D22" s="8" t="s">
        <v>37</v>
      </c>
      <c r="E22" s="9" t="s">
        <v>19</v>
      </c>
      <c r="G22">
        <v>1</v>
      </c>
      <c r="H22" s="5">
        <v>1</v>
      </c>
      <c r="I22" s="6">
        <f t="shared" si="0"/>
        <v>0</v>
      </c>
      <c r="J22" s="6">
        <f t="shared" si="1"/>
        <v>1</v>
      </c>
      <c r="K22" s="7">
        <f t="shared" si="2"/>
        <v>1</v>
      </c>
      <c r="L22" s="5">
        <v>1</v>
      </c>
    </row>
    <row r="23" spans="1:13" ht="25.5" x14ac:dyDescent="0.2">
      <c r="A23" s="1" t="s">
        <v>69</v>
      </c>
      <c r="B23" s="49">
        <v>6</v>
      </c>
      <c r="C23" s="1" t="s">
        <v>71</v>
      </c>
      <c r="D23" s="8" t="s">
        <v>36</v>
      </c>
      <c r="E23" s="9" t="s">
        <v>19</v>
      </c>
      <c r="G23">
        <v>1</v>
      </c>
      <c r="H23" s="5">
        <v>1.5</v>
      </c>
      <c r="I23" s="6">
        <f t="shared" si="0"/>
        <v>0.5</v>
      </c>
      <c r="J23" s="6">
        <f t="shared" si="1"/>
        <v>1.5</v>
      </c>
      <c r="K23" s="7">
        <f t="shared" si="2"/>
        <v>1.5</v>
      </c>
    </row>
    <row r="24" spans="1:13" ht="25.5" x14ac:dyDescent="0.2">
      <c r="A24" s="1" t="s">
        <v>70</v>
      </c>
      <c r="B24" s="49">
        <v>6</v>
      </c>
      <c r="C24" s="1" t="s">
        <v>71</v>
      </c>
      <c r="D24" s="8" t="s">
        <v>36</v>
      </c>
      <c r="E24" s="9" t="s">
        <v>19</v>
      </c>
      <c r="G24">
        <v>1</v>
      </c>
      <c r="H24" s="5">
        <v>0.5</v>
      </c>
      <c r="I24" s="6">
        <f t="shared" si="0"/>
        <v>-0.5</v>
      </c>
      <c r="J24" s="6">
        <f t="shared" si="1"/>
        <v>0.5</v>
      </c>
      <c r="K24" s="7">
        <f t="shared" si="2"/>
        <v>0.5</v>
      </c>
    </row>
    <row r="25" spans="1:13" ht="38.25" x14ac:dyDescent="0.2">
      <c r="A25" s="1" t="s">
        <v>74</v>
      </c>
      <c r="B25" s="47" t="s">
        <v>72</v>
      </c>
      <c r="C25" s="1" t="s">
        <v>73</v>
      </c>
      <c r="D25" s="8" t="s">
        <v>37</v>
      </c>
      <c r="E25" s="9" t="s">
        <v>20</v>
      </c>
      <c r="G25">
        <v>1</v>
      </c>
      <c r="I25" s="6" t="str">
        <f t="shared" si="0"/>
        <v/>
      </c>
      <c r="J25" s="6">
        <f t="shared" si="1"/>
        <v>1</v>
      </c>
      <c r="K25" s="7">
        <f t="shared" si="2"/>
        <v>1</v>
      </c>
      <c r="L25" s="5">
        <v>0.5</v>
      </c>
    </row>
    <row r="26" spans="1:13" x14ac:dyDescent="0.2">
      <c r="B26" s="49"/>
      <c r="D26" s="8"/>
      <c r="E26" s="9"/>
      <c r="I26" s="6" t="str">
        <f t="shared" si="0"/>
        <v/>
      </c>
      <c r="J26" s="6">
        <f t="shared" si="1"/>
        <v>0</v>
      </c>
      <c r="K26" s="7">
        <f t="shared" si="2"/>
        <v>0</v>
      </c>
    </row>
    <row r="27" spans="1:13" x14ac:dyDescent="0.2">
      <c r="B27" s="49"/>
      <c r="D27" s="8"/>
      <c r="E27" s="9"/>
      <c r="I27" s="6" t="str">
        <f t="shared" si="0"/>
        <v/>
      </c>
      <c r="J27" s="6">
        <f t="shared" si="1"/>
        <v>0</v>
      </c>
      <c r="K27" s="7">
        <f t="shared" si="2"/>
        <v>0</v>
      </c>
    </row>
    <row r="28" spans="1:13" x14ac:dyDescent="0.2">
      <c r="B28" s="49"/>
      <c r="D28" s="8"/>
      <c r="E28" s="9"/>
      <c r="I28" s="6" t="str">
        <f t="shared" si="0"/>
        <v/>
      </c>
      <c r="J28" s="6">
        <f t="shared" si="1"/>
        <v>0</v>
      </c>
      <c r="K28" s="7">
        <f t="shared" si="2"/>
        <v>0</v>
      </c>
    </row>
    <row r="29" spans="1:13" x14ac:dyDescent="0.2">
      <c r="B29" s="49"/>
      <c r="D29" s="8"/>
      <c r="E29" s="9"/>
      <c r="I29" s="6" t="str">
        <f t="shared" si="0"/>
        <v/>
      </c>
      <c r="J29" s="6">
        <f t="shared" si="1"/>
        <v>0</v>
      </c>
      <c r="K29" s="7">
        <f t="shared" si="2"/>
        <v>0</v>
      </c>
    </row>
    <row r="30" spans="1:13" x14ac:dyDescent="0.2">
      <c r="B30" s="49"/>
      <c r="D30" s="8"/>
      <c r="E30" s="9"/>
      <c r="I30" s="6" t="str">
        <f t="shared" si="0"/>
        <v/>
      </c>
      <c r="J30" s="6">
        <f t="shared" si="1"/>
        <v>0</v>
      </c>
      <c r="K30" s="7">
        <f t="shared" si="2"/>
        <v>0</v>
      </c>
    </row>
    <row r="31" spans="1:13" x14ac:dyDescent="0.2">
      <c r="B31" s="49"/>
      <c r="D31" s="8"/>
      <c r="E31" s="9"/>
      <c r="I31" s="6" t="str">
        <f t="shared" si="0"/>
        <v/>
      </c>
      <c r="J31" s="6">
        <f t="shared" si="1"/>
        <v>0</v>
      </c>
      <c r="K31" s="7">
        <f t="shared" si="2"/>
        <v>0</v>
      </c>
    </row>
    <row r="32" spans="1:13" x14ac:dyDescent="0.2">
      <c r="B32" s="49"/>
      <c r="D32" s="8"/>
      <c r="E32" s="9"/>
      <c r="I32" s="6" t="str">
        <f t="shared" si="0"/>
        <v/>
      </c>
      <c r="J32" s="6">
        <f t="shared" si="1"/>
        <v>0</v>
      </c>
      <c r="K32" s="7">
        <f t="shared" si="2"/>
        <v>0</v>
      </c>
    </row>
    <row r="33" spans="1:46" x14ac:dyDescent="0.2">
      <c r="B33" s="49"/>
      <c r="D33" s="8"/>
      <c r="E33" s="9"/>
      <c r="I33" s="6" t="str">
        <f t="shared" si="0"/>
        <v/>
      </c>
      <c r="J33" s="6">
        <f t="shared" si="1"/>
        <v>0</v>
      </c>
      <c r="K33" s="7">
        <f t="shared" si="2"/>
        <v>0</v>
      </c>
    </row>
    <row r="34" spans="1:46" x14ac:dyDescent="0.2">
      <c r="B34" s="49"/>
      <c r="D34" s="8"/>
      <c r="E34" s="9"/>
      <c r="I34" s="6" t="str">
        <f t="shared" si="0"/>
        <v/>
      </c>
      <c r="J34" s="6">
        <f t="shared" si="1"/>
        <v>0</v>
      </c>
      <c r="K34" s="7">
        <f t="shared" si="2"/>
        <v>0</v>
      </c>
    </row>
    <row r="35" spans="1:46" x14ac:dyDescent="0.2">
      <c r="B35" s="49"/>
      <c r="D35" s="8"/>
      <c r="E35" s="9"/>
      <c r="I35" s="6" t="str">
        <f t="shared" si="0"/>
        <v/>
      </c>
      <c r="J35" s="6">
        <f t="shared" si="1"/>
        <v>0</v>
      </c>
      <c r="K35" s="7">
        <f t="shared" si="2"/>
        <v>0</v>
      </c>
    </row>
    <row r="36" spans="1:46" x14ac:dyDescent="0.2">
      <c r="B36" s="49"/>
      <c r="D36" s="8"/>
      <c r="E36" s="9"/>
      <c r="I36" s="6" t="str">
        <f t="shared" si="0"/>
        <v/>
      </c>
      <c r="J36" s="6">
        <f t="shared" si="1"/>
        <v>0</v>
      </c>
      <c r="K36" s="7">
        <f t="shared" si="2"/>
        <v>0</v>
      </c>
    </row>
    <row r="37" spans="1:46" x14ac:dyDescent="0.2">
      <c r="B37" s="49"/>
      <c r="D37" s="8"/>
      <c r="E37" s="9"/>
      <c r="I37" s="6" t="str">
        <f t="shared" si="0"/>
        <v/>
      </c>
      <c r="J37" s="6">
        <f t="shared" si="1"/>
        <v>0</v>
      </c>
      <c r="K37" s="7">
        <f t="shared" si="2"/>
        <v>0</v>
      </c>
    </row>
    <row r="38" spans="1:46" x14ac:dyDescent="0.2">
      <c r="B38" s="49"/>
      <c r="D38" s="8"/>
      <c r="E38" s="9"/>
      <c r="I38" s="6" t="str">
        <f t="shared" si="0"/>
        <v/>
      </c>
      <c r="J38" s="6">
        <f t="shared" si="1"/>
        <v>0</v>
      </c>
      <c r="K38" s="7">
        <f t="shared" si="2"/>
        <v>0</v>
      </c>
    </row>
    <row r="39" spans="1:46" x14ac:dyDescent="0.2">
      <c r="B39" s="49"/>
      <c r="D39" s="8"/>
      <c r="E39" s="9"/>
      <c r="I39" s="6" t="str">
        <f t="shared" si="0"/>
        <v/>
      </c>
      <c r="J39" s="6">
        <f t="shared" si="1"/>
        <v>0</v>
      </c>
      <c r="K39" s="7">
        <f t="shared" si="2"/>
        <v>0</v>
      </c>
    </row>
    <row r="40" spans="1:46" x14ac:dyDescent="0.2">
      <c r="B40" s="49"/>
      <c r="D40" s="8"/>
      <c r="E40" s="9"/>
      <c r="I40" s="6" t="str">
        <f t="shared" si="0"/>
        <v/>
      </c>
      <c r="J40" s="6">
        <f t="shared" si="1"/>
        <v>0</v>
      </c>
      <c r="K40" s="7">
        <f t="shared" si="2"/>
        <v>0</v>
      </c>
    </row>
    <row r="41" spans="1:46" x14ac:dyDescent="0.2">
      <c r="B41" s="49"/>
      <c r="D41" s="8"/>
      <c r="E41" s="9"/>
      <c r="I41" s="6" t="str">
        <f t="shared" si="0"/>
        <v/>
      </c>
      <c r="J41" s="6">
        <f t="shared" si="1"/>
        <v>0</v>
      </c>
      <c r="K41" s="7">
        <f t="shared" si="2"/>
        <v>0</v>
      </c>
    </row>
    <row r="42" spans="1:46" x14ac:dyDescent="0.2">
      <c r="B42" s="49"/>
      <c r="D42" s="8"/>
      <c r="E42" s="9"/>
      <c r="I42" s="6" t="str">
        <f t="shared" si="0"/>
        <v/>
      </c>
      <c r="J42" s="6">
        <f t="shared" si="1"/>
        <v>0</v>
      </c>
      <c r="K42" s="7">
        <f t="shared" si="2"/>
        <v>0</v>
      </c>
    </row>
    <row r="43" spans="1:46" x14ac:dyDescent="0.2">
      <c r="B43" s="49"/>
      <c r="D43" s="8"/>
      <c r="E43" s="9"/>
      <c r="I43" s="6" t="str">
        <f t="shared" si="0"/>
        <v/>
      </c>
      <c r="J43" s="6">
        <f t="shared" si="1"/>
        <v>0</v>
      </c>
      <c r="K43" s="7">
        <f t="shared" si="2"/>
        <v>0</v>
      </c>
    </row>
    <row r="44" spans="1:46" x14ac:dyDescent="0.2">
      <c r="B44" s="49"/>
      <c r="D44" s="8"/>
      <c r="E44" s="9"/>
      <c r="I44" s="6" t="str">
        <f t="shared" si="0"/>
        <v/>
      </c>
      <c r="J44" s="6">
        <f t="shared" si="1"/>
        <v>0</v>
      </c>
      <c r="K44" s="7">
        <f t="shared" si="2"/>
        <v>0</v>
      </c>
    </row>
    <row r="45" spans="1:46" s="12" customFormat="1" x14ac:dyDescent="0.2">
      <c r="A45" s="10"/>
      <c r="B45" s="50"/>
      <c r="C45" s="10"/>
      <c r="D45" s="11"/>
      <c r="F45" s="13"/>
      <c r="H45" s="14"/>
      <c r="I45" s="15"/>
      <c r="J45" s="16"/>
      <c r="K45" s="17"/>
      <c r="L45" s="14"/>
    </row>
    <row r="46" spans="1:46" s="3" customFormat="1" x14ac:dyDescent="0.2">
      <c r="A46" s="18"/>
      <c r="B46" s="51"/>
      <c r="C46" s="18"/>
      <c r="D46" s="19"/>
      <c r="E46" s="20"/>
      <c r="F46" s="21" t="s">
        <v>21</v>
      </c>
      <c r="G46" s="22">
        <f>SUM(G2:G45)</f>
        <v>25.5</v>
      </c>
      <c r="H46" s="23"/>
      <c r="I46" s="6">
        <f>SUM(I2:I45)</f>
        <v>-0.44999999999999996</v>
      </c>
      <c r="J46" s="6">
        <f>SUM(J2:J45)</f>
        <v>25.05</v>
      </c>
      <c r="K46" s="7">
        <f>SUM(K2:K45)</f>
        <v>21.05</v>
      </c>
      <c r="L46" s="5"/>
      <c r="N46"/>
      <c r="O46"/>
      <c r="P46"/>
      <c r="Q46"/>
      <c r="R46"/>
      <c r="S46"/>
      <c r="T46"/>
      <c r="U46"/>
      <c r="V46"/>
      <c r="W46"/>
      <c r="X46"/>
      <c r="Y46"/>
      <c r="Z46"/>
      <c r="AA46"/>
      <c r="AB46"/>
      <c r="AC46"/>
      <c r="AD46"/>
      <c r="AE46"/>
      <c r="AF46"/>
      <c r="AG46"/>
      <c r="AH46"/>
      <c r="AI46"/>
      <c r="AJ46"/>
      <c r="AK46"/>
      <c r="AL46"/>
      <c r="AM46"/>
      <c r="AN46"/>
      <c r="AO46"/>
      <c r="AP46"/>
      <c r="AQ46"/>
      <c r="AR46"/>
      <c r="AS46"/>
      <c r="AT46"/>
    </row>
    <row r="47" spans="1:46" x14ac:dyDescent="0.2">
      <c r="B47" s="49"/>
      <c r="F47" s="24" t="s">
        <v>22</v>
      </c>
      <c r="G47" s="25">
        <f>J46</f>
        <v>25.05</v>
      </c>
      <c r="K47" s="26" t="s">
        <v>23</v>
      </c>
      <c r="L47" s="27"/>
      <c r="M47" s="22">
        <f t="shared" ref="M47:S47" si="3">SUM(M2:M45)</f>
        <v>2</v>
      </c>
      <c r="N47" s="22">
        <f t="shared" si="3"/>
        <v>1</v>
      </c>
      <c r="O47" s="22">
        <f t="shared" si="3"/>
        <v>0</v>
      </c>
      <c r="P47" s="22">
        <f t="shared" si="3"/>
        <v>0</v>
      </c>
      <c r="Q47" s="22">
        <f t="shared" si="3"/>
        <v>1</v>
      </c>
      <c r="R47" s="22">
        <f t="shared" si="3"/>
        <v>0</v>
      </c>
      <c r="S47" s="22">
        <f t="shared" si="3"/>
        <v>0</v>
      </c>
    </row>
    <row r="48" spans="1:46" x14ac:dyDescent="0.2">
      <c r="B48" s="49"/>
      <c r="F48" s="4" t="s">
        <v>24</v>
      </c>
      <c r="G48" s="22">
        <f>G47-G46</f>
        <v>-0.44999999999999929</v>
      </c>
      <c r="K48" s="26" t="s">
        <v>25</v>
      </c>
      <c r="L48" s="27"/>
      <c r="M48" s="22">
        <f t="shared" ref="M48:S48" si="4">L48+M47</f>
        <v>2</v>
      </c>
      <c r="N48" s="22">
        <f t="shared" si="4"/>
        <v>3</v>
      </c>
      <c r="O48" s="22">
        <f t="shared" si="4"/>
        <v>3</v>
      </c>
      <c r="P48" s="22">
        <f t="shared" si="4"/>
        <v>3</v>
      </c>
      <c r="Q48" s="22">
        <f t="shared" si="4"/>
        <v>4</v>
      </c>
      <c r="R48" s="22">
        <f t="shared" si="4"/>
        <v>4</v>
      </c>
      <c r="S48" s="22">
        <f t="shared" si="4"/>
        <v>4</v>
      </c>
    </row>
    <row r="49" spans="2:35" x14ac:dyDescent="0.2">
      <c r="B49" s="49"/>
      <c r="F49" s="24" t="s">
        <v>26</v>
      </c>
      <c r="G49" s="28">
        <f>G47/G46-1</f>
        <v>-1.7647058823529349E-2</v>
      </c>
      <c r="K49" s="26" t="s">
        <v>27</v>
      </c>
      <c r="L49" s="27"/>
      <c r="M49" s="22">
        <f t="shared" ref="M49:S49" si="5">$G47-M48</f>
        <v>23.05</v>
      </c>
      <c r="N49" s="22">
        <f t="shared" si="5"/>
        <v>22.05</v>
      </c>
      <c r="O49" s="22">
        <f t="shared" si="5"/>
        <v>22.05</v>
      </c>
      <c r="P49" s="22">
        <f t="shared" si="5"/>
        <v>22.05</v>
      </c>
      <c r="Q49" s="22">
        <f t="shared" si="5"/>
        <v>21.05</v>
      </c>
      <c r="R49" s="22">
        <f t="shared" si="5"/>
        <v>21.05</v>
      </c>
      <c r="S49" s="22">
        <f t="shared" si="5"/>
        <v>21.05</v>
      </c>
    </row>
    <row r="50" spans="2:35" x14ac:dyDescent="0.2">
      <c r="B50" s="49"/>
      <c r="F50" s="24"/>
      <c r="G50" s="25"/>
      <c r="K50" s="26" t="s">
        <v>28</v>
      </c>
      <c r="L50" s="29">
        <v>1</v>
      </c>
      <c r="M50" s="30">
        <f t="shared" ref="M50:S50" si="6">M49/$G$46</f>
        <v>0.90392156862745099</v>
      </c>
      <c r="N50" s="30">
        <f t="shared" si="6"/>
        <v>0.86470588235294121</v>
      </c>
      <c r="O50" s="30">
        <f t="shared" si="6"/>
        <v>0.86470588235294121</v>
      </c>
      <c r="P50" s="30">
        <f t="shared" si="6"/>
        <v>0.86470588235294121</v>
      </c>
      <c r="Q50" s="30">
        <f t="shared" si="6"/>
        <v>0.82549019607843144</v>
      </c>
      <c r="R50" s="30">
        <f t="shared" si="6"/>
        <v>0.82549019607843144</v>
      </c>
      <c r="S50" s="30">
        <f t="shared" si="6"/>
        <v>0.82549019607843144</v>
      </c>
      <c r="T50" s="30"/>
      <c r="U50" s="30"/>
      <c r="V50" s="30"/>
      <c r="W50" s="30"/>
      <c r="X50" s="30"/>
      <c r="Y50" s="30"/>
      <c r="Z50" s="30"/>
      <c r="AA50" s="30"/>
      <c r="AB50" s="30"/>
      <c r="AC50" s="30"/>
      <c r="AD50" s="30"/>
      <c r="AE50" s="30"/>
      <c r="AF50" s="30"/>
      <c r="AG50" s="30"/>
      <c r="AH50" s="30"/>
      <c r="AI50" s="30"/>
    </row>
    <row r="51" spans="2:35" x14ac:dyDescent="0.2">
      <c r="B51" s="49"/>
      <c r="F51" s="4" t="s">
        <v>29</v>
      </c>
      <c r="G51" s="22">
        <f>K46</f>
        <v>21.05</v>
      </c>
      <c r="M51" s="30"/>
      <c r="N51" s="30"/>
      <c r="O51" s="30"/>
      <c r="P51" s="30"/>
      <c r="Q51" s="30"/>
      <c r="R51" s="30"/>
      <c r="S51" s="30"/>
      <c r="T51" s="30"/>
      <c r="U51" s="30"/>
      <c r="V51" s="30"/>
      <c r="W51" s="30"/>
      <c r="X51" s="30"/>
      <c r="Y51" s="30"/>
      <c r="Z51" s="30"/>
      <c r="AA51" s="30"/>
      <c r="AB51" s="30"/>
      <c r="AC51" s="30"/>
      <c r="AD51" s="30"/>
      <c r="AE51" s="30"/>
      <c r="AF51" s="30"/>
      <c r="AG51" s="30"/>
      <c r="AH51" s="30"/>
      <c r="AI51" s="30"/>
    </row>
    <row r="52" spans="2:35" x14ac:dyDescent="0.2">
      <c r="F52" s="24" t="s">
        <v>28</v>
      </c>
      <c r="G52" s="28">
        <f>G51/G47</f>
        <v>0.84031936127744511</v>
      </c>
      <c r="K52" s="26"/>
      <c r="L52"/>
      <c r="M52"/>
    </row>
    <row r="53" spans="2:35" x14ac:dyDescent="0.2">
      <c r="F53" s="24"/>
      <c r="G53" s="25"/>
    </row>
    <row r="54" spans="2:35" x14ac:dyDescent="0.2">
      <c r="F54" s="4" t="s">
        <v>30</v>
      </c>
      <c r="G54">
        <v>4</v>
      </c>
      <c r="M54" s="31"/>
    </row>
    <row r="55" spans="2:35" x14ac:dyDescent="0.2">
      <c r="F55" s="24" t="s">
        <v>31</v>
      </c>
      <c r="G55" s="32">
        <f>((G51/G54)/8)/0.8</f>
        <v>0.822265625</v>
      </c>
      <c r="J55" s="33"/>
    </row>
    <row r="56" spans="2:35" x14ac:dyDescent="0.2">
      <c r="J56" s="33"/>
      <c r="K56" s="34"/>
      <c r="L56" s="35"/>
    </row>
    <row r="58" spans="2:35" x14ac:dyDescent="0.2">
      <c r="K58" s="34"/>
      <c r="L58" s="35"/>
      <c r="O58" s="30"/>
    </row>
    <row r="68" spans="11:12" x14ac:dyDescent="0.2">
      <c r="K68" s="26"/>
      <c r="L68" s="27"/>
    </row>
    <row r="82" spans="4:5" x14ac:dyDescent="0.2">
      <c r="D82" s="8"/>
      <c r="E82" s="9"/>
    </row>
    <row r="83" spans="4:5" x14ac:dyDescent="0.2">
      <c r="D83" s="8"/>
      <c r="E83" s="9"/>
    </row>
    <row r="84" spans="4:5" x14ac:dyDescent="0.2">
      <c r="D84" s="8"/>
      <c r="E84" s="9"/>
    </row>
    <row r="85" spans="4:5" x14ac:dyDescent="0.2">
      <c r="D85" s="8"/>
      <c r="E85" s="9"/>
    </row>
    <row r="86" spans="4:5" x14ac:dyDescent="0.2">
      <c r="D86" s="8"/>
      <c r="E86" s="9"/>
    </row>
    <row r="87" spans="4:5" x14ac:dyDescent="0.2">
      <c r="D87" s="8"/>
      <c r="E87" s="9"/>
    </row>
    <row r="88" spans="4:5" x14ac:dyDescent="0.2">
      <c r="D88" s="8"/>
      <c r="E88" s="9"/>
    </row>
    <row r="89" spans="4:5" x14ac:dyDescent="0.2">
      <c r="D89" s="8"/>
      <c r="E89" s="9"/>
    </row>
    <row r="90" spans="4:5" x14ac:dyDescent="0.2">
      <c r="D90" s="8"/>
      <c r="E90" s="9"/>
    </row>
    <row r="91" spans="4:5" x14ac:dyDescent="0.2">
      <c r="D91" s="8"/>
      <c r="E91" s="9"/>
    </row>
    <row r="92" spans="4:5" x14ac:dyDescent="0.2">
      <c r="D92" s="8"/>
      <c r="E92" s="9"/>
    </row>
    <row r="93" spans="4:5" x14ac:dyDescent="0.2">
      <c r="D93" s="8"/>
      <c r="E93" s="9"/>
    </row>
    <row r="94" spans="4:5" x14ac:dyDescent="0.2">
      <c r="D94" s="8"/>
      <c r="E94" s="9"/>
    </row>
    <row r="95" spans="4:5" x14ac:dyDescent="0.2">
      <c r="D95" s="8"/>
      <c r="E95" s="9"/>
    </row>
    <row r="96" spans="4:5" x14ac:dyDescent="0.2">
      <c r="D96" s="8"/>
      <c r="E96" s="9"/>
    </row>
    <row r="97" spans="4:5" x14ac:dyDescent="0.2">
      <c r="D97" s="8"/>
      <c r="E97" s="9"/>
    </row>
    <row r="98" spans="4:5" x14ac:dyDescent="0.2">
      <c r="D98" s="8"/>
      <c r="E98" s="9"/>
    </row>
    <row r="99" spans="4:5" x14ac:dyDescent="0.2">
      <c r="D99" s="8"/>
      <c r="E99" s="9"/>
    </row>
    <row r="100" spans="4:5" x14ac:dyDescent="0.2">
      <c r="D100" s="8"/>
      <c r="E100" s="9"/>
    </row>
    <row r="101" spans="4:5" x14ac:dyDescent="0.2">
      <c r="D101" s="8"/>
      <c r="E101" s="9"/>
    </row>
    <row r="102" spans="4:5" x14ac:dyDescent="0.2">
      <c r="D102" s="8"/>
      <c r="E102" s="9"/>
    </row>
    <row r="103" spans="4:5" x14ac:dyDescent="0.2">
      <c r="D103" s="8"/>
      <c r="E103" s="9"/>
    </row>
    <row r="104" spans="4:5" x14ac:dyDescent="0.2">
      <c r="D104" s="8"/>
      <c r="E104" s="9"/>
    </row>
    <row r="105" spans="4:5" x14ac:dyDescent="0.2">
      <c r="D105" s="8"/>
      <c r="E105" s="9"/>
    </row>
    <row r="106" spans="4:5" x14ac:dyDescent="0.2">
      <c r="D106" s="8"/>
      <c r="E106" s="9"/>
    </row>
    <row r="107" spans="4:5" x14ac:dyDescent="0.2">
      <c r="D107" s="8"/>
      <c r="E107" s="9"/>
    </row>
    <row r="108" spans="4:5" x14ac:dyDescent="0.2">
      <c r="D108" s="8"/>
      <c r="E108" s="9"/>
    </row>
    <row r="109" spans="4:5" x14ac:dyDescent="0.2">
      <c r="D109" s="8"/>
      <c r="E109" s="9"/>
    </row>
    <row r="110" spans="4:5" x14ac:dyDescent="0.2">
      <c r="D110" s="8"/>
      <c r="E110" s="9"/>
    </row>
    <row r="111" spans="4:5" x14ac:dyDescent="0.2">
      <c r="D111" s="8"/>
      <c r="E111" s="9"/>
    </row>
    <row r="112" spans="4:5" x14ac:dyDescent="0.2">
      <c r="D112" s="8"/>
      <c r="E112" s="9"/>
    </row>
    <row r="113" spans="4:5" x14ac:dyDescent="0.2">
      <c r="D113" s="8"/>
      <c r="E113" s="9"/>
    </row>
    <row r="114" spans="4:5" x14ac:dyDescent="0.2">
      <c r="D114" s="8"/>
      <c r="E114" s="9"/>
    </row>
    <row r="115" spans="4:5" x14ac:dyDescent="0.2">
      <c r="D115" s="8"/>
      <c r="E115" s="9"/>
    </row>
    <row r="116" spans="4:5" x14ac:dyDescent="0.2">
      <c r="D116" s="8"/>
      <c r="E116" s="9"/>
    </row>
    <row r="117" spans="4:5" x14ac:dyDescent="0.2">
      <c r="D117" s="8"/>
      <c r="E117" s="9"/>
    </row>
    <row r="118" spans="4:5" x14ac:dyDescent="0.2">
      <c r="D118" s="8"/>
      <c r="E118" s="9"/>
    </row>
    <row r="119" spans="4:5" x14ac:dyDescent="0.2">
      <c r="D119" s="8"/>
      <c r="E119" s="9"/>
    </row>
    <row r="120" spans="4:5" x14ac:dyDescent="0.2">
      <c r="D120" s="8"/>
      <c r="E120" s="9"/>
    </row>
    <row r="121" spans="4:5" x14ac:dyDescent="0.2">
      <c r="D121" s="8"/>
      <c r="E121" s="9"/>
    </row>
    <row r="122" spans="4:5" x14ac:dyDescent="0.2">
      <c r="D122" s="8"/>
      <c r="E122" s="9"/>
    </row>
    <row r="123" spans="4:5" x14ac:dyDescent="0.2">
      <c r="D123" s="8"/>
      <c r="E123" s="9"/>
    </row>
    <row r="124" spans="4:5" x14ac:dyDescent="0.2">
      <c r="D124" s="8"/>
      <c r="E124" s="9"/>
    </row>
    <row r="125" spans="4:5" x14ac:dyDescent="0.2">
      <c r="D125" s="8"/>
      <c r="E125" s="9"/>
    </row>
    <row r="126" spans="4:5" x14ac:dyDescent="0.2">
      <c r="D126" s="8"/>
      <c r="E126" s="9"/>
    </row>
    <row r="127" spans="4:5" x14ac:dyDescent="0.2">
      <c r="D127" s="8"/>
      <c r="E127" s="9"/>
    </row>
    <row r="128" spans="4:5" x14ac:dyDescent="0.2">
      <c r="D128" s="8"/>
      <c r="E128" s="9"/>
    </row>
    <row r="129" spans="4:5" x14ac:dyDescent="0.2">
      <c r="D129" s="8"/>
      <c r="E129" s="9"/>
    </row>
    <row r="130" spans="4:5" x14ac:dyDescent="0.2">
      <c r="D130" s="8"/>
      <c r="E130" s="9"/>
    </row>
    <row r="131" spans="4:5" x14ac:dyDescent="0.2">
      <c r="D131" s="8"/>
      <c r="E131" s="9"/>
    </row>
    <row r="132" spans="4:5" x14ac:dyDescent="0.2">
      <c r="D132" s="8"/>
      <c r="E132" s="9"/>
    </row>
    <row r="133" spans="4:5" x14ac:dyDescent="0.2">
      <c r="D133" s="8"/>
      <c r="E133" s="9"/>
    </row>
    <row r="134" spans="4:5" x14ac:dyDescent="0.2">
      <c r="D134" s="8"/>
      <c r="E134" s="9"/>
    </row>
    <row r="135" spans="4:5" x14ac:dyDescent="0.2">
      <c r="D135" s="8"/>
      <c r="E135" s="9"/>
    </row>
    <row r="136" spans="4:5" x14ac:dyDescent="0.2">
      <c r="D136" s="8"/>
      <c r="E136" s="9"/>
    </row>
    <row r="137" spans="4:5" x14ac:dyDescent="0.2">
      <c r="D137" s="8"/>
      <c r="E137" s="9"/>
    </row>
    <row r="138" spans="4:5" x14ac:dyDescent="0.2">
      <c r="D138" s="8"/>
      <c r="E138" s="9"/>
    </row>
    <row r="139" spans="4:5" x14ac:dyDescent="0.2">
      <c r="D139" s="8"/>
      <c r="E139" s="9"/>
    </row>
    <row r="140" spans="4:5" x14ac:dyDescent="0.2">
      <c r="D140" s="8"/>
      <c r="E140" s="9"/>
    </row>
    <row r="141" spans="4:5" x14ac:dyDescent="0.2">
      <c r="D141" s="8"/>
      <c r="E141" s="9"/>
    </row>
    <row r="142" spans="4:5" x14ac:dyDescent="0.2">
      <c r="D142" s="8"/>
      <c r="E142" s="9"/>
    </row>
    <row r="143" spans="4:5" x14ac:dyDescent="0.2">
      <c r="D143" s="8"/>
      <c r="E143" s="9"/>
    </row>
    <row r="144" spans="4:5" x14ac:dyDescent="0.2">
      <c r="D144" s="8"/>
      <c r="E144" s="9"/>
    </row>
    <row r="145" spans="4:5" x14ac:dyDescent="0.2">
      <c r="D145" s="8"/>
      <c r="E145" s="9"/>
    </row>
    <row r="146" spans="4:5" x14ac:dyDescent="0.2">
      <c r="D146" s="8"/>
      <c r="E146" s="9"/>
    </row>
    <row r="147" spans="4:5" x14ac:dyDescent="0.2">
      <c r="D147" s="8"/>
      <c r="E147" s="9"/>
    </row>
    <row r="148" spans="4:5" x14ac:dyDescent="0.2">
      <c r="D148" s="8"/>
      <c r="E148" s="9"/>
    </row>
    <row r="149" spans="4:5" x14ac:dyDescent="0.2">
      <c r="D149" s="8"/>
      <c r="E149" s="9"/>
    </row>
    <row r="150" spans="4:5" x14ac:dyDescent="0.2">
      <c r="D150" s="8"/>
      <c r="E150" s="9"/>
    </row>
    <row r="151" spans="4:5" x14ac:dyDescent="0.2">
      <c r="D151" s="8"/>
      <c r="E151" s="9"/>
    </row>
    <row r="152" spans="4:5" x14ac:dyDescent="0.2">
      <c r="D152" s="8"/>
      <c r="E152" s="9"/>
    </row>
    <row r="153" spans="4:5" x14ac:dyDescent="0.2">
      <c r="D153" s="8"/>
      <c r="E153" s="9"/>
    </row>
    <row r="154" spans="4:5" x14ac:dyDescent="0.2">
      <c r="D154" s="8"/>
      <c r="E154" s="9"/>
    </row>
    <row r="155" spans="4:5" x14ac:dyDescent="0.2">
      <c r="D155" s="8"/>
      <c r="E155" s="9"/>
    </row>
    <row r="156" spans="4:5" x14ac:dyDescent="0.2">
      <c r="D156" s="8"/>
      <c r="E156" s="9"/>
    </row>
    <row r="157" spans="4:5" x14ac:dyDescent="0.2">
      <c r="D157" s="8"/>
      <c r="E157" s="9"/>
    </row>
    <row r="158" spans="4:5" x14ac:dyDescent="0.2">
      <c r="D158" s="8"/>
      <c r="E158" s="9"/>
    </row>
    <row r="159" spans="4:5" x14ac:dyDescent="0.2">
      <c r="D159" s="8"/>
      <c r="E159" s="9"/>
    </row>
    <row r="160" spans="4:5" x14ac:dyDescent="0.2">
      <c r="D160" s="8"/>
      <c r="E160" s="9"/>
    </row>
    <row r="161" spans="4:5" x14ac:dyDescent="0.2">
      <c r="D161" s="8"/>
      <c r="E161" s="9"/>
    </row>
    <row r="162" spans="4:5" x14ac:dyDescent="0.2">
      <c r="D162" s="8"/>
      <c r="E162" s="9"/>
    </row>
    <row r="163" spans="4:5" x14ac:dyDescent="0.2">
      <c r="D163" s="8"/>
      <c r="E163" s="9"/>
    </row>
    <row r="164" spans="4:5" x14ac:dyDescent="0.2">
      <c r="D164" s="8"/>
      <c r="E164" s="9"/>
    </row>
    <row r="165" spans="4:5" x14ac:dyDescent="0.2">
      <c r="D165" s="8"/>
      <c r="E165" s="9"/>
    </row>
    <row r="166" spans="4:5" x14ac:dyDescent="0.2">
      <c r="D166" s="8"/>
      <c r="E166" s="9"/>
    </row>
    <row r="167" spans="4:5" x14ac:dyDescent="0.2">
      <c r="D167" s="8"/>
      <c r="E167" s="9"/>
    </row>
    <row r="168" spans="4:5" x14ac:dyDescent="0.2">
      <c r="D168" s="8"/>
      <c r="E168" s="9"/>
    </row>
    <row r="169" spans="4:5" x14ac:dyDescent="0.2">
      <c r="D169" s="8"/>
      <c r="E169" s="9"/>
    </row>
    <row r="170" spans="4:5" x14ac:dyDescent="0.2">
      <c r="D170" s="8"/>
      <c r="E170" s="9"/>
    </row>
    <row r="171" spans="4:5" x14ac:dyDescent="0.2">
      <c r="D171" s="8"/>
      <c r="E171" s="9"/>
    </row>
    <row r="172" spans="4:5" x14ac:dyDescent="0.2">
      <c r="D172" s="8"/>
      <c r="E172" s="9"/>
    </row>
    <row r="173" spans="4:5" x14ac:dyDescent="0.2">
      <c r="D173" s="8"/>
      <c r="E173" s="9"/>
    </row>
    <row r="174" spans="4:5" x14ac:dyDescent="0.2">
      <c r="D174" s="8"/>
      <c r="E174" s="9"/>
    </row>
    <row r="175" spans="4:5" x14ac:dyDescent="0.2">
      <c r="D175" s="8"/>
      <c r="E175" s="9"/>
    </row>
    <row r="176" spans="4:5" x14ac:dyDescent="0.2">
      <c r="D176" s="8"/>
      <c r="E176" s="9"/>
    </row>
    <row r="177" spans="4:5" x14ac:dyDescent="0.2">
      <c r="D177" s="8"/>
      <c r="E177" s="9"/>
    </row>
    <row r="178" spans="4:5" x14ac:dyDescent="0.2">
      <c r="D178" s="8"/>
      <c r="E178" s="9"/>
    </row>
    <row r="179" spans="4:5" x14ac:dyDescent="0.2">
      <c r="D179" s="8"/>
      <c r="E179" s="9"/>
    </row>
    <row r="180" spans="4:5" x14ac:dyDescent="0.2">
      <c r="D180" s="8"/>
      <c r="E180" s="9"/>
    </row>
    <row r="181" spans="4:5" x14ac:dyDescent="0.2">
      <c r="D181" s="8"/>
      <c r="E181" s="9"/>
    </row>
    <row r="182" spans="4:5" x14ac:dyDescent="0.2">
      <c r="D182" s="8"/>
      <c r="E182" s="9"/>
    </row>
    <row r="183" spans="4:5" x14ac:dyDescent="0.2">
      <c r="D183" s="8"/>
      <c r="E183" s="9"/>
    </row>
  </sheetData>
  <autoFilter ref="A1:K44"/>
  <conditionalFormatting sqref="K55:L55 M53">
    <cfRule type="cellIs" dxfId="7" priority="5" stopIfTrue="1" operator="notEqual">
      <formula>0</formula>
    </cfRule>
  </conditionalFormatting>
  <conditionalFormatting sqref="J66">
    <cfRule type="cellIs" dxfId="6" priority="6" stopIfTrue="1" operator="notEqual">
      <formula>0</formula>
    </cfRule>
  </conditionalFormatting>
  <conditionalFormatting sqref="K2:M44">
    <cfRule type="cellIs" dxfId="5" priority="7" stopIfTrue="1" operator="lessThan">
      <formula>0</formula>
    </cfRule>
  </conditionalFormatting>
  <conditionalFormatting sqref="L1:S1">
    <cfRule type="cellIs" dxfId="4" priority="8" stopIfTrue="1" operator="between">
      <formula>$Q$57</formula>
      <formula>$Q$57-1</formula>
    </cfRule>
  </conditionalFormatting>
  <conditionalFormatting sqref="A1:A1048576">
    <cfRule type="containsText" dxfId="3" priority="1" stopIfTrue="1" operator="containsText" text="fourth">
      <formula>NOT(ISERROR(SEARCH("fourth",A1)))</formula>
    </cfRule>
    <cfRule type="containsText" dxfId="2" priority="2" stopIfTrue="1" operator="containsText" text="third">
      <formula>NOT(ISERROR(SEARCH("third",A1)))</formula>
    </cfRule>
    <cfRule type="containsText" dxfId="1" priority="3" stopIfTrue="1" operator="containsText" text="second">
      <formula>NOT(ISERROR(SEARCH("second",A1)))</formula>
    </cfRule>
    <cfRule type="containsText" dxfId="0" priority="4" stopIfTrue="1" operator="containsText" text="first">
      <formula>NOT(ISERROR(SEARCH("first",A1)))</formula>
    </cfRule>
  </conditionalFormatting>
  <dataValidations count="2">
    <dataValidation type="list" allowBlank="1" showErrorMessage="1" sqref="D2:D46 D82:D183">
      <formula1>Team</formula1>
      <formula2>0</formula2>
    </dataValidation>
    <dataValidation type="list" allowBlank="1" showErrorMessage="1" sqref="E82:E183 E2:E46">
      <formula1>Status</formula1>
      <formula2>0</formula2>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0" sqref="C50"/>
    </sheetView>
  </sheetViews>
  <sheetFormatPr defaultRowHeight="12.75" x14ac:dyDescent="0.2"/>
  <sheetData/>
  <pageMargins left="0.74791666666666667" right="0.74791666666666667" top="0.98402777777777772" bottom="0.98402777777777772" header="0.51180555555555551" footer="0.51180555555555551"/>
  <pageSetup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workbookViewId="0">
      <selection activeCell="F10" sqref="F10"/>
    </sheetView>
  </sheetViews>
  <sheetFormatPr defaultRowHeight="12.75" x14ac:dyDescent="0.2"/>
  <cols>
    <col min="1" max="1" width="15.85546875" customWidth="1"/>
    <col min="2" max="2" width="18.42578125" customWidth="1"/>
    <col min="3" max="3" width="19" customWidth="1"/>
  </cols>
  <sheetData>
    <row r="1" spans="1:3" ht="25.5" x14ac:dyDescent="0.2">
      <c r="A1" s="37" t="s">
        <v>32</v>
      </c>
      <c r="B1" s="37" t="s">
        <v>4</v>
      </c>
      <c r="C1" s="37" t="s">
        <v>3</v>
      </c>
    </row>
    <row r="2" spans="1:3" x14ac:dyDescent="0.2">
      <c r="A2" s="38">
        <v>1</v>
      </c>
      <c r="B2" s="38" t="s">
        <v>33</v>
      </c>
      <c r="C2" s="38" t="s">
        <v>35</v>
      </c>
    </row>
    <row r="3" spans="1:3" x14ac:dyDescent="0.2">
      <c r="A3" s="38">
        <v>2</v>
      </c>
      <c r="B3" s="38" t="s">
        <v>20</v>
      </c>
      <c r="C3" s="38" t="s">
        <v>36</v>
      </c>
    </row>
    <row r="4" spans="1:3" x14ac:dyDescent="0.2">
      <c r="A4" s="38">
        <v>3</v>
      </c>
      <c r="B4" s="38" t="s">
        <v>19</v>
      </c>
      <c r="C4" s="38" t="s">
        <v>37</v>
      </c>
    </row>
    <row r="5" spans="1:3" x14ac:dyDescent="0.2">
      <c r="A5" s="38">
        <v>4</v>
      </c>
      <c r="B5" s="38"/>
      <c r="C5" s="38" t="s">
        <v>38</v>
      </c>
    </row>
    <row r="6" spans="1:3" x14ac:dyDescent="0.2">
      <c r="A6" s="38">
        <v>5</v>
      </c>
      <c r="B6" s="38"/>
      <c r="C6" s="38"/>
    </row>
    <row r="7" spans="1:3" x14ac:dyDescent="0.2">
      <c r="A7" s="38">
        <v>6</v>
      </c>
      <c r="B7" s="38"/>
      <c r="C7" s="38"/>
    </row>
    <row r="8" spans="1:3" x14ac:dyDescent="0.2">
      <c r="A8" s="38">
        <v>7</v>
      </c>
      <c r="B8" s="38"/>
      <c r="C8" s="38"/>
    </row>
    <row r="9" spans="1:3" x14ac:dyDescent="0.2">
      <c r="A9" s="38">
        <v>8</v>
      </c>
      <c r="B9" s="38"/>
      <c r="C9" s="38"/>
    </row>
    <row r="10" spans="1:3" x14ac:dyDescent="0.2">
      <c r="A10" s="38">
        <v>9</v>
      </c>
      <c r="B10" s="38"/>
      <c r="C10" s="38"/>
    </row>
    <row r="11" spans="1:3" x14ac:dyDescent="0.2">
      <c r="A11" s="38">
        <v>10</v>
      </c>
      <c r="B11" s="38"/>
      <c r="C11" s="38"/>
    </row>
    <row r="12" spans="1:3" x14ac:dyDescent="0.2">
      <c r="A12" s="38"/>
      <c r="B12" s="38"/>
      <c r="C12" s="38"/>
    </row>
    <row r="14" spans="1:3" x14ac:dyDescent="0.2">
      <c r="A14" s="36" t="s">
        <v>34</v>
      </c>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TotalTime>212</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Sprint</vt:lpstr>
      <vt:lpstr>Burn-down Chart</vt:lpstr>
      <vt:lpstr>Lookups</vt:lpstr>
      <vt:lpstr>Priority</vt:lpstr>
      <vt:lpstr>Status</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Matthew</cp:lastModifiedBy>
  <cp:revision>80</cp:revision>
  <cp:lastPrinted>1601-01-01T00:00:00Z</cp:lastPrinted>
  <dcterms:created xsi:type="dcterms:W3CDTF">1996-10-14T23:33:28Z</dcterms:created>
  <dcterms:modified xsi:type="dcterms:W3CDTF">2014-01-30T23:57:25Z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4" name="Link">
    <vt:lpwstr>, </vt:lpwstr>
  </property>
  <property fmtid="{D5CDD505-2E9C-101B-9397-08002B2CF9AE}" pid="5" name="Methodology">
    <vt:lpwstr>;#Tools;#Scrum;#</vt:lpwstr>
  </property>
  <property fmtid="{D5CDD505-2E9C-101B-9397-08002B2CF9AE}" pid="6" name="Order">
    <vt:lpwstr>3300.00000000000</vt:lpwstr>
  </property>
  <property fmtid="{D5CDD505-2E9C-101B-9397-08002B2CF9AE}" pid="7" name="Owner">
    <vt:lpwstr>Randar Puust</vt:lpwstr>
  </property>
  <property fmtid="{D5CDD505-2E9C-101B-9397-08002B2CF9AE}" pid="8" name="PMCategory">
    <vt:lpwstr>Project Plan</vt:lpwstr>
  </property>
  <property fmtid="{D5CDD505-2E9C-101B-9397-08002B2CF9AE}" pid="9" name="Rating">
    <vt:lpwstr>4-High</vt:lpwstr>
  </property>
  <property fmtid="{D5CDD505-2E9C-101B-9397-08002B2CF9AE}" pid="10"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11" name="SignoffStatus">
    <vt:lpwstr>Approved</vt:lpwstr>
  </property>
  <property fmtid="{D5CDD505-2E9C-101B-9397-08002B2CF9AE}" pid="12" name="Status">
    <vt:lpwstr>Final</vt:lpwstr>
  </property>
</Properties>
</file>