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rogramming\Gas filling sim\"/>
    </mc:Choice>
  </mc:AlternateContent>
  <xr:revisionPtr revIDLastSave="0" documentId="13_ncr:1_{C774861F-FD65-4BCE-9CB7-B4F7B501F2F8}" xr6:coauthVersionLast="47" xr6:coauthVersionMax="47" xr10:uidLastSave="{00000000-0000-0000-0000-000000000000}"/>
  <bookViews>
    <workbookView xWindow="28680" yWindow="-120" windowWidth="29040" windowHeight="15840" xr2:uid="{4CA5AE76-F649-492E-8ED3-007538C244A5}"/>
  </bookViews>
  <sheets>
    <sheet name="Fleet" sheetId="1" r:id="rId1"/>
    <sheet name="Vehicle Regist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2" l="1"/>
  <c r="C5" i="2"/>
  <c r="C6" i="2" s="1"/>
  <c r="C3" i="2"/>
  <c r="D3" i="2"/>
  <c r="E3" i="2"/>
  <c r="B3" i="2"/>
  <c r="E3" i="1"/>
  <c r="F3" i="1" s="1"/>
  <c r="E4" i="1"/>
  <c r="F4" i="1" s="1"/>
  <c r="E5" i="1"/>
  <c r="F5" i="1" s="1"/>
  <c r="E2" i="1"/>
  <c r="F2" i="1" s="1"/>
  <c r="M3" i="1" l="1"/>
  <c r="C13" i="2"/>
  <c r="M4" i="1" s="1"/>
  <c r="M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</author>
  </authors>
  <commentList>
    <comment ref="C1" authorId="0" shapeId="0" xr:uid="{9FB6B534-72F9-4CEB-B28E-CA5D16694A6B}">
      <text>
        <r>
          <rPr>
            <b/>
            <sz val="9"/>
            <color indexed="81"/>
            <rFont val="Tahoma"/>
            <family val="2"/>
          </rPr>
          <t>Ryan:</t>
        </r>
        <r>
          <rPr>
            <sz val="9"/>
            <color indexed="81"/>
            <rFont val="Tahoma"/>
            <family val="2"/>
          </rPr>
          <t xml:space="preserve">
all data from fueltankcap</t>
        </r>
      </text>
    </comment>
    <comment ref="D1" authorId="0" shapeId="0" xr:uid="{764FC402-8B24-43B5-9C84-EC573ACCF509}">
      <text>
        <r>
          <rPr>
            <b/>
            <sz val="9"/>
            <color indexed="81"/>
            <rFont val="Tahoma"/>
            <family val="2"/>
          </rPr>
          <t>Ryan:</t>
        </r>
        <r>
          <rPr>
            <sz val="9"/>
            <color indexed="81"/>
            <rFont val="Tahoma"/>
            <family val="2"/>
          </rPr>
          <t xml:space="preserve">
All data from fuelly</t>
        </r>
      </text>
    </comment>
    <comment ref="L1" authorId="0" shapeId="0" xr:uid="{AA38F816-073F-41A2-900B-E9661E587AE6}">
      <text>
        <r>
          <rPr>
            <b/>
            <sz val="9"/>
            <color indexed="81"/>
            <rFont val="Tahoma"/>
            <family val="2"/>
          </rPr>
          <t>Ryan:</t>
        </r>
        <r>
          <rPr>
            <sz val="9"/>
            <color indexed="81"/>
            <rFont val="Tahoma"/>
            <family val="2"/>
          </rPr>
          <t xml:space="preserve">
https://www.thinkinsure.ca/insurance-help-centre/average-km-per-year-canada.html</t>
        </r>
      </text>
    </comment>
    <comment ref="C2" authorId="0" shapeId="0" xr:uid="{EA4FCB5D-470D-4844-B669-8BE1009FDCB0}">
      <text>
        <r>
          <rPr>
            <b/>
            <sz val="9"/>
            <color indexed="81"/>
            <rFont val="Tahoma"/>
            <family val="2"/>
          </rPr>
          <t>Ryan:</t>
        </r>
        <r>
          <rPr>
            <sz val="9"/>
            <color indexed="81"/>
            <rFont val="Tahoma"/>
            <family val="2"/>
          </rPr>
          <t xml:space="preserve">
https://fueltankcap.com/chevrolet/silverado-1500</t>
        </r>
      </text>
    </comment>
    <comment ref="C3" authorId="0" shapeId="0" xr:uid="{2B02A83A-6A53-4D15-90A0-FBB8C2D4F4BA}">
      <text>
        <r>
          <rPr>
            <b/>
            <sz val="9"/>
            <color indexed="81"/>
            <rFont val="Tahoma"/>
            <family val="2"/>
          </rPr>
          <t>Ryan:</t>
        </r>
        <r>
          <rPr>
            <sz val="9"/>
            <color indexed="81"/>
            <rFont val="Tahoma"/>
            <family val="2"/>
          </rPr>
          <t xml:space="preserve">
https://fueltankcap.com/toyota/rav4</t>
        </r>
      </text>
    </comment>
    <comment ref="B5" authorId="0" shapeId="0" xr:uid="{BBE5336F-63D7-46A0-A806-BA032B56C3B1}">
      <text>
        <r>
          <rPr>
            <b/>
            <sz val="9"/>
            <color indexed="81"/>
            <rFont val="Tahoma"/>
            <family val="2"/>
          </rPr>
          <t>Ryan:</t>
        </r>
        <r>
          <rPr>
            <sz val="9"/>
            <color indexed="81"/>
            <rFont val="Tahoma"/>
            <family val="2"/>
          </rPr>
          <t xml:space="preserve">
https://www150.statcan.gc.ca/t1/tbl1/en/cv.action?pid=2010002401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</author>
  </authors>
  <commentList>
    <comment ref="B8" authorId="0" shapeId="0" xr:uid="{3D8E324E-0534-415E-9D8E-A69F0301223E}">
      <text>
        <r>
          <rPr>
            <b/>
            <sz val="9"/>
            <color indexed="81"/>
            <rFont val="Tahoma"/>
            <family val="2"/>
          </rPr>
          <t>Ryan:</t>
        </r>
        <r>
          <rPr>
            <sz val="9"/>
            <color indexed="81"/>
            <rFont val="Tahoma"/>
            <family val="2"/>
          </rPr>
          <t xml:space="preserve">
https://www12.statcan.gc.ca/census-recensement/2021/dp-pd/prof/details/page.cfm?Lang=E&amp;DGUIDlist=2021A00053539036&amp;GENDERlist=1&amp;STATISTIClist=1&amp;HEADERlist=0</t>
        </r>
      </text>
    </comment>
  </commentList>
</comments>
</file>

<file path=xl/sharedStrings.xml><?xml version="1.0" encoding="utf-8"?>
<sst xmlns="http://schemas.openxmlformats.org/spreadsheetml/2006/main" count="20" uniqueCount="20">
  <si>
    <t>Vehicle Type</t>
  </si>
  <si>
    <t>Truck</t>
  </si>
  <si>
    <t>SUV</t>
  </si>
  <si>
    <t>Car</t>
  </si>
  <si>
    <t>Van</t>
  </si>
  <si>
    <t>% of fleet</t>
  </si>
  <si>
    <t>Typical Tank Size</t>
  </si>
  <si>
    <t>l/100k</t>
  </si>
  <si>
    <t>KMS per tank</t>
  </si>
  <si>
    <t>Fill-ups per year</t>
  </si>
  <si>
    <t>Average annual kms</t>
  </si>
  <si>
    <t>Average growth rate</t>
  </si>
  <si>
    <t>2022 Registrations</t>
  </si>
  <si>
    <t>Average annual fills per vehicle</t>
  </si>
  <si>
    <t>london population</t>
  </si>
  <si>
    <t>ontario population</t>
  </si>
  <si>
    <t>portion belonging to london</t>
  </si>
  <si>
    <t>London vehicle registrations</t>
  </si>
  <si>
    <t>Registered vehicles in london</t>
  </si>
  <si>
    <t>Average annual fills in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</si>
</sst>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0" fillId="0" borderId="0" xfId="1" applyFont="1"/>
    <xf numFmtId="1" fontId="0" fillId="0" borderId="0" xfId="0" applyNumberFormat="1"/>
    <xf numFmtId="164" fontId="0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vertical="center" wrapText="1"/>
    </xf>
    <xf numFmtId="10" fontId="0" fillId="0" borderId="0" xfId="1" applyNumberFormat="1" applyFont="1"/>
    <xf numFmtId="10" fontId="0" fillId="0" borderId="0" xfId="0" applyNumberForma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44D6-5C05-4218-B4FF-65D20BD1888C}">
  <dimension ref="A1:M7"/>
  <sheetViews>
    <sheetView tabSelected="1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9.5703125" bestFit="1" customWidth="1"/>
    <col min="3" max="3" width="15.85546875" bestFit="1" customWidth="1"/>
    <col min="5" max="5" width="12.7109375" bestFit="1" customWidth="1"/>
    <col min="6" max="6" width="18.7109375" bestFit="1" customWidth="1"/>
    <col min="12" max="12" width="29.28515625" bestFit="1" customWidth="1"/>
    <col min="13" max="13" width="12.5703125" bestFit="1" customWidth="1"/>
  </cols>
  <sheetData>
    <row r="1" spans="1:13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L1" s="1" t="s">
        <v>10</v>
      </c>
      <c r="M1">
        <v>16000</v>
      </c>
    </row>
    <row r="2" spans="1:13" x14ac:dyDescent="0.25">
      <c r="A2" t="s">
        <v>1</v>
      </c>
      <c r="B2" s="2">
        <v>0.16754673261591249</v>
      </c>
      <c r="C2">
        <v>95</v>
      </c>
      <c r="D2">
        <v>14</v>
      </c>
      <c r="E2" s="3">
        <f>C2/D2*100</f>
        <v>678.57142857142856</v>
      </c>
      <c r="F2" s="3">
        <f>$M$1/E2</f>
        <v>23.578947368421055</v>
      </c>
    </row>
    <row r="3" spans="1:13" x14ac:dyDescent="0.25">
      <c r="A3" t="s">
        <v>2</v>
      </c>
      <c r="B3" s="2">
        <v>0.47306329790789386</v>
      </c>
      <c r="C3">
        <v>60</v>
      </c>
      <c r="D3">
        <v>9</v>
      </c>
      <c r="E3" s="3">
        <f>C3/D3*100</f>
        <v>666.66666666666674</v>
      </c>
      <c r="F3" s="3">
        <f t="shared" ref="F3:F5" si="0">$M$1/E3</f>
        <v>23.999999999999996</v>
      </c>
      <c r="L3" s="1" t="s">
        <v>13</v>
      </c>
      <c r="M3" s="4">
        <f>AVERAGE(F2:F5)</f>
        <v>24.432748538011698</v>
      </c>
    </row>
    <row r="4" spans="1:13" x14ac:dyDescent="0.25">
      <c r="A4" t="s">
        <v>3</v>
      </c>
      <c r="B4" s="2">
        <v>0.28660628745850319</v>
      </c>
      <c r="C4">
        <v>45</v>
      </c>
      <c r="D4">
        <v>7</v>
      </c>
      <c r="E4" s="3">
        <f>C4/D4*100</f>
        <v>642.85714285714289</v>
      </c>
      <c r="F4" s="3">
        <f t="shared" si="0"/>
        <v>24.888888888888889</v>
      </c>
      <c r="L4" s="1" t="s">
        <v>18</v>
      </c>
      <c r="M4" s="5">
        <f>'Vehicle Registrations'!C13</f>
        <v>268297.25568267325</v>
      </c>
    </row>
    <row r="5" spans="1:13" x14ac:dyDescent="0.25">
      <c r="A5" t="s">
        <v>4</v>
      </c>
      <c r="B5" s="2">
        <v>7.2783682017690435E-2</v>
      </c>
      <c r="C5">
        <v>76</v>
      </c>
      <c r="D5">
        <v>12</v>
      </c>
      <c r="E5" s="3">
        <f>C5/D5*100</f>
        <v>633.33333333333326</v>
      </c>
      <c r="F5" s="3">
        <f t="shared" si="0"/>
        <v>25.263157894736846</v>
      </c>
      <c r="L5" s="1" t="s">
        <v>19</v>
      </c>
      <c r="M5" s="5">
        <f>M3*M4</f>
        <v>6555239.3815333853</v>
      </c>
    </row>
    <row r="7" spans="1:13" x14ac:dyDescent="0.25">
      <c r="L7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DA51-F13C-4BAD-9F5A-93DDEA4D1F17}">
  <dimension ref="A1:E18"/>
  <sheetViews>
    <sheetView workbookViewId="0">
      <selection activeCell="C6" sqref="C6"/>
    </sheetView>
  </sheetViews>
  <sheetFormatPr defaultRowHeight="15" x14ac:dyDescent="0.25"/>
  <cols>
    <col min="2" max="2" width="26.42578125" bestFit="1" customWidth="1"/>
    <col min="3" max="3" width="10.5703125" bestFit="1" customWidth="1"/>
    <col min="4" max="4" width="13.85546875" bestFit="1" customWidth="1"/>
  </cols>
  <sheetData>
    <row r="1" spans="1:5" x14ac:dyDescent="0.25">
      <c r="A1">
        <v>2015</v>
      </c>
      <c r="B1">
        <v>2016</v>
      </c>
      <c r="C1">
        <v>2017</v>
      </c>
      <c r="D1">
        <v>2018</v>
      </c>
      <c r="E1">
        <v>2019</v>
      </c>
    </row>
    <row r="2" spans="1:5" x14ac:dyDescent="0.25">
      <c r="A2" s="6">
        <v>7866332</v>
      </c>
      <c r="B2" s="6">
        <v>8037343</v>
      </c>
      <c r="C2" s="6">
        <v>8199865</v>
      </c>
      <c r="D2" s="6">
        <v>8357600</v>
      </c>
      <c r="E2" s="6">
        <v>8514952</v>
      </c>
    </row>
    <row r="3" spans="1:5" x14ac:dyDescent="0.25">
      <c r="B3" s="7">
        <f>B2/A2-1</f>
        <v>2.1739611295328087E-2</v>
      </c>
      <c r="C3" s="7">
        <f t="shared" ref="C3:E3" si="0">C2/B2-1</f>
        <v>2.0220861545911406E-2</v>
      </c>
      <c r="D3" s="7">
        <f t="shared" si="0"/>
        <v>1.9236292304812386E-2</v>
      </c>
      <c r="E3" s="7">
        <f t="shared" si="0"/>
        <v>1.882741456877568E-2</v>
      </c>
    </row>
    <row r="5" spans="1:5" x14ac:dyDescent="0.25">
      <c r="B5" s="1" t="s">
        <v>11</v>
      </c>
      <c r="C5" s="8">
        <f>AVERAGE(B3:E3)</f>
        <v>2.000604492870689E-2</v>
      </c>
    </row>
    <row r="6" spans="1:5" x14ac:dyDescent="0.25">
      <c r="B6" t="s">
        <v>12</v>
      </c>
      <c r="C6" s="5">
        <f>E2*(1+C5)^3</f>
        <v>9036295.8382415269</v>
      </c>
    </row>
    <row r="8" spans="1:5" x14ac:dyDescent="0.25">
      <c r="B8" t="s">
        <v>14</v>
      </c>
      <c r="C8" s="5">
        <v>422324</v>
      </c>
    </row>
    <row r="9" spans="1:5" x14ac:dyDescent="0.25">
      <c r="B9" t="s">
        <v>15</v>
      </c>
      <c r="C9" s="5">
        <v>14223942</v>
      </c>
    </row>
    <row r="11" spans="1:5" x14ac:dyDescent="0.25">
      <c r="B11" t="s">
        <v>16</v>
      </c>
      <c r="C11">
        <f>C8/C9</f>
        <v>2.9691065950634501E-2</v>
      </c>
    </row>
    <row r="13" spans="1:5" x14ac:dyDescent="0.25">
      <c r="B13" t="s">
        <v>17</v>
      </c>
      <c r="C13" s="5">
        <f>C11*C6</f>
        <v>268297.25568267325</v>
      </c>
    </row>
    <row r="18" spans="4:4" x14ac:dyDescent="0.25">
      <c r="D18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</vt:lpstr>
      <vt:lpstr>Vehicle 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2022-06-29T16:36:42Z</dcterms:created>
  <dcterms:modified xsi:type="dcterms:W3CDTF">2022-07-17T17:42:21Z</dcterms:modified>
</cp:coreProperties>
</file>