
<file path=[Content_Types].xml><?xml version="1.0" encoding="utf-8"?>
<Types xmlns="http://schemas.openxmlformats.org/package/2006/content-types">
  <Default Extension="bin" ContentType="application/vnd.openxmlformats-officedocument.spreadsheetml.printerSettings"/>
  <Default Extension="gif" ContentType="image/gif"/>
  <Default Extension="jpeg" ContentType="image/jpeg"/>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929"/>
  <workbookPr defaultThemeVersion="124226"/>
  <mc:AlternateContent xmlns:mc="http://schemas.openxmlformats.org/markup-compatibility/2006">
    <mc:Choice Requires="x15">
      <x15ac:absPath xmlns:x15ac="http://schemas.microsoft.com/office/spreadsheetml/2010/11/ac" url="C:\Users\Ryan\Google Drive\Projects\3PO\Simulation\UCC217xx_XL_Calculator_Tool\"/>
    </mc:Choice>
  </mc:AlternateContent>
  <xr:revisionPtr revIDLastSave="0" documentId="13_ncr:1_{53DCAB9B-A0F4-498D-962B-61AF0169007B}" xr6:coauthVersionLast="46" xr6:coauthVersionMax="46" xr10:uidLastSave="{00000000-0000-0000-0000-000000000000}"/>
  <bookViews>
    <workbookView xWindow="-120" yWindow="-120" windowWidth="38640" windowHeight="21240" activeTab="5" xr2:uid="{00000000-000D-0000-FFFF-FFFF00000000}"/>
  </bookViews>
  <sheets>
    <sheet name="Start Page" sheetId="10" r:id="rId1"/>
    <sheet name="Peak Drive Current Calculator" sheetId="6" r:id="rId2"/>
    <sheet name="Driver IC Thermal Calculator" sheetId="4" r:id="rId3"/>
    <sheet name="Switch Shutdown Calculator" sheetId="5" r:id="rId4"/>
    <sheet name="DESAT Calculator" sheetId="7" r:id="rId5"/>
    <sheet name="DESAT using OC Calculator" sheetId="9" r:id="rId6"/>
    <sheet name="Soft Turn-Off Calculator" sheetId="8"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19" i="9" l="1"/>
  <c r="M19" i="9"/>
  <c r="G19" i="5" l="1"/>
  <c r="I18" i="8" l="1"/>
  <c r="J18" i="7"/>
  <c r="K18" i="7"/>
  <c r="U22" i="5"/>
  <c r="U29" i="4"/>
  <c r="U28" i="4"/>
  <c r="U27" i="4"/>
  <c r="U26" i="4"/>
  <c r="U25" i="4"/>
  <c r="U24" i="4"/>
  <c r="U23" i="4"/>
  <c r="U22" i="4"/>
  <c r="U21" i="4"/>
  <c r="U20" i="4"/>
  <c r="U19" i="4"/>
  <c r="U18" i="4"/>
  <c r="K17" i="6" l="1"/>
  <c r="J17" i="6"/>
  <c r="U25" i="5" l="1"/>
  <c r="H18" i="8"/>
  <c r="U16" i="5"/>
  <c r="U18" i="5" s="1"/>
  <c r="U24" i="5"/>
  <c r="U23" i="5"/>
  <c r="S18" i="4"/>
  <c r="V23" i="4" s="1"/>
  <c r="G17" i="4"/>
  <c r="U19" i="5" l="1"/>
  <c r="U17" i="5"/>
  <c r="U26" i="5"/>
  <c r="U27" i="5"/>
  <c r="U21" i="5"/>
  <c r="V18" i="4"/>
  <c r="V22" i="4"/>
  <c r="V27" i="4"/>
  <c r="V20" i="4"/>
  <c r="V26" i="4"/>
  <c r="V21" i="4"/>
  <c r="V25" i="4"/>
  <c r="V19" i="4"/>
  <c r="V29" i="4"/>
  <c r="V24" i="4"/>
  <c r="V28" i="4"/>
  <c r="U20" i="5" l="1"/>
</calcChain>
</file>

<file path=xl/sharedStrings.xml><?xml version="1.0" encoding="utf-8"?>
<sst xmlns="http://schemas.openxmlformats.org/spreadsheetml/2006/main" count="267" uniqueCount="188">
  <si>
    <t>System Parameters</t>
  </si>
  <si>
    <t>Driver Parameters</t>
  </si>
  <si>
    <t>Calculator Output</t>
  </si>
  <si>
    <t>VDD - VEE        (V)</t>
  </si>
  <si>
    <t>Peak Source Current       (A)</t>
  </si>
  <si>
    <t>Peak Sink Current          (A)</t>
  </si>
  <si>
    <t>Parameter</t>
  </si>
  <si>
    <t>Definition</t>
  </si>
  <si>
    <t>VDD-VEE</t>
  </si>
  <si>
    <t>VDD to VEE voltage (Total drive output voltage)</t>
  </si>
  <si>
    <t>IGBT/SiC power switch internal gate resistance</t>
  </si>
  <si>
    <t>External turn-ON gate resistance</t>
  </si>
  <si>
    <t>External turn-OFF gate resistance</t>
  </si>
  <si>
    <t>Driver IC internal equivalent turn-ON resistance</t>
  </si>
  <si>
    <t>Driver IC internal equivalent turn-OFF resistance</t>
  </si>
  <si>
    <t>Temperature Info</t>
  </si>
  <si>
    <t>Qg            (nC)</t>
  </si>
  <si>
    <t>VDD to VEE voltage</t>
  </si>
  <si>
    <t>Qg</t>
  </si>
  <si>
    <t>Total gate charge of power switch (Note: Please use Qgs+Qgd)</t>
  </si>
  <si>
    <t>Cg-equiv</t>
  </si>
  <si>
    <t>Equivalent Cg calculated from Qg</t>
  </si>
  <si>
    <t>fsw</t>
  </si>
  <si>
    <t>System PWM switching frequency</t>
  </si>
  <si>
    <t>Tb</t>
  </si>
  <si>
    <t>Board temperature</t>
  </si>
  <si>
    <t>ψjb</t>
  </si>
  <si>
    <t>Junction-to-board characterization parameter</t>
  </si>
  <si>
    <t xml:space="preserve">Pq </t>
  </si>
  <si>
    <t>Driver IC quiescent power loss</t>
  </si>
  <si>
    <t>Psw</t>
  </si>
  <si>
    <t>Driver IC internal switching loss</t>
  </si>
  <si>
    <t>Tj</t>
  </si>
  <si>
    <t>Driver IC internal junction temperature</t>
  </si>
  <si>
    <t>Device Parameters</t>
  </si>
  <si>
    <t>2-Level Turn-OFF                                                            (2LTO)</t>
  </si>
  <si>
    <t>Soft Turn-OFF      (STO)</t>
  </si>
  <si>
    <t>VDD</t>
  </si>
  <si>
    <t>VDD voltage</t>
  </si>
  <si>
    <t>STO Shutdown</t>
  </si>
  <si>
    <t>Vth</t>
  </si>
  <si>
    <t>IGBT/SiC power switch threshold voltage</t>
  </si>
  <si>
    <t>Cies / Ciss</t>
  </si>
  <si>
    <t>IGBT/SiC power switch input capacitance</t>
  </si>
  <si>
    <t>VDC</t>
  </si>
  <si>
    <t>System DC BUS voltage</t>
  </si>
  <si>
    <t>2LTO Shutdown</t>
  </si>
  <si>
    <t>ISC</t>
  </si>
  <si>
    <t>Short circuit peak drain current</t>
  </si>
  <si>
    <t>I2L</t>
  </si>
  <si>
    <t>Drain current @ VGS = V2LOFF</t>
  </si>
  <si>
    <t>Lstray</t>
  </si>
  <si>
    <t>System DC BUS stray inductance</t>
  </si>
  <si>
    <t>ITL1</t>
  </si>
  <si>
    <t>UCC21732 2LTO 1st interval pull down current</t>
  </si>
  <si>
    <t>ITL3</t>
  </si>
  <si>
    <t>UCC21732 2LTO 3rd interval pull down current</t>
  </si>
  <si>
    <t>V2LOFF</t>
  </si>
  <si>
    <t>UCC21732 2LTO mid-voltage</t>
  </si>
  <si>
    <t>t2LOFF</t>
  </si>
  <si>
    <t>2LOFF time</t>
  </si>
  <si>
    <t>ISTO</t>
  </si>
  <si>
    <t>UCC21710/50 soft turn-OFF current</t>
  </si>
  <si>
    <t>t1</t>
  </si>
  <si>
    <t>Gate voltage discharge time from VDD to V2LOFF</t>
  </si>
  <si>
    <t>t2</t>
  </si>
  <si>
    <t>t2LOFF time</t>
  </si>
  <si>
    <t>t3</t>
  </si>
  <si>
    <t>Gate voltage discharge time from V2LOFF to Vth</t>
  </si>
  <si>
    <t>tshut</t>
  </si>
  <si>
    <t>Total shutdown time of gate voltage</t>
  </si>
  <si>
    <t>overshoot</t>
  </si>
  <si>
    <t>Overshoot voltage on Vce or Vds</t>
  </si>
  <si>
    <t>Esc1</t>
  </si>
  <si>
    <t>Power switch short-circuit energy during t1</t>
  </si>
  <si>
    <t>Esc2</t>
  </si>
  <si>
    <t>Power switch short-circuit energy during t2</t>
  </si>
  <si>
    <t>Esc3</t>
  </si>
  <si>
    <t>Power switch short-circuit energy during t3</t>
  </si>
  <si>
    <t>Esc</t>
  </si>
  <si>
    <t>Total energy dissipated in power switch during shutdown</t>
  </si>
  <si>
    <t># of diodes</t>
  </si>
  <si>
    <t>Resistor in series with HV blocking diode to limit current</t>
  </si>
  <si>
    <t>Forward voltage drop across HV blocking diode</t>
  </si>
  <si>
    <t>Number of HV blocking diodes in series</t>
  </si>
  <si>
    <t>Blanking capacitor to control DESAT blanking time</t>
  </si>
  <si>
    <t>Driver IC internal DESAT threshold voltage</t>
  </si>
  <si>
    <t>Driver IC internal DESAT charging current</t>
  </si>
  <si>
    <t>Actual DESAT threshold based on external components</t>
  </si>
  <si>
    <t>Blanking time to charge CBLK to DESAT threshold voltage</t>
  </si>
  <si>
    <t>R1
(Ω)</t>
  </si>
  <si>
    <t>R2
(Ω)</t>
  </si>
  <si>
    <t>R3
(Ω)</t>
  </si>
  <si>
    <t>n</t>
  </si>
  <si>
    <t>Positive drive voltage</t>
  </si>
  <si>
    <t>R1</t>
  </si>
  <si>
    <t>Resistor to set blanking capacitor charge current</t>
  </si>
  <si>
    <t>R2</t>
  </si>
  <si>
    <t>Part of resistor divider to control DESAT threshold voltage</t>
  </si>
  <si>
    <t>R3</t>
  </si>
  <si>
    <t>Internal OC detection threshold voltage</t>
  </si>
  <si>
    <t>Actual detection voltage considering all external components</t>
  </si>
  <si>
    <t>Blanking time before DESAT detection</t>
  </si>
  <si>
    <t>VDD - VEE
(V)</t>
  </si>
  <si>
    <t>Desired timing for soft turn-off of IGBT or SiC MOSFET</t>
  </si>
  <si>
    <t>Driver IC internal soft turn-off current</t>
  </si>
  <si>
    <t>Driver IC peak sink current through sink FET</t>
  </si>
  <si>
    <t>Minimum resistance in series with STO capacitor to limit inrush current</t>
  </si>
  <si>
    <t>STO capacitance required for desired STO timing</t>
  </si>
  <si>
    <t>ROH_EFF</t>
  </si>
  <si>
    <t>ROL</t>
  </si>
  <si>
    <t>ROFF</t>
  </si>
  <si>
    <t>RON</t>
  </si>
  <si>
    <t>RG_int</t>
  </si>
  <si>
    <t>ROL
(Ω)</t>
  </si>
  <si>
    <t>Fixed Value</t>
  </si>
  <si>
    <t>User Input</t>
  </si>
  <si>
    <t>RG_int           (Ω)</t>
  </si>
  <si>
    <t>RON
(Ω)</t>
  </si>
  <si>
    <t>ROFF
(Ω)</t>
  </si>
  <si>
    <t>Pq
(W)</t>
  </si>
  <si>
    <t>Cg-equiv
(nF)</t>
  </si>
  <si>
    <t>ROH_EFF       (Ω)</t>
  </si>
  <si>
    <t>Iq_VDD                (mA)</t>
  </si>
  <si>
    <t>Iq_VDD</t>
  </si>
  <si>
    <t>Driver IC quiescent current consumption on the secondary side</t>
  </si>
  <si>
    <t>ISTO
(A)</t>
  </si>
  <si>
    <t>RDESAT</t>
  </si>
  <si>
    <t>CBLK</t>
  </si>
  <si>
    <t>VDESAT</t>
  </si>
  <si>
    <t>tBLK</t>
  </si>
  <si>
    <t>Vfw</t>
  </si>
  <si>
    <t>Vfw
(V)</t>
  </si>
  <si>
    <t>VDESAT
 (V)</t>
  </si>
  <si>
    <t>ICHG</t>
  </si>
  <si>
    <t>CBLK
 (nF)</t>
  </si>
  <si>
    <t>VOCDET
 (V)</t>
  </si>
  <si>
    <t>VOCTH
 (V)</t>
  </si>
  <si>
    <t>VOCTH</t>
  </si>
  <si>
    <t>VOCDET</t>
  </si>
  <si>
    <t>User Inputs</t>
  </si>
  <si>
    <t>tSTO
(ns)</t>
  </si>
  <si>
    <t>ISTO
(mA)</t>
  </si>
  <si>
    <t>IOUTL_pk
(A)</t>
  </si>
  <si>
    <t>tSTO</t>
  </si>
  <si>
    <t>IOUTL_pk</t>
  </si>
  <si>
    <t>RSTO_min</t>
  </si>
  <si>
    <t>CSTO</t>
  </si>
  <si>
    <t>Capacitor to set blanking time (C1 in equation)</t>
  </si>
  <si>
    <t>VDESAT_Actual</t>
  </si>
  <si>
    <t>VDESAT_Actual
 (V)</t>
  </si>
  <si>
    <t>Version Number</t>
  </si>
  <si>
    <t>1.0</t>
  </si>
  <si>
    <r>
      <t>RG_int            (</t>
    </r>
    <r>
      <rPr>
        <b/>
        <sz val="14"/>
        <color theme="1"/>
        <rFont val="Calibri"/>
        <family val="2"/>
      </rPr>
      <t>Ω</t>
    </r>
    <r>
      <rPr>
        <b/>
        <sz val="14"/>
        <color theme="1"/>
        <rFont val="Arial"/>
        <family val="2"/>
      </rPr>
      <t>)</t>
    </r>
  </si>
  <si>
    <t>ROH_EFF
(Ω)</t>
  </si>
  <si>
    <r>
      <t>Tb             (</t>
    </r>
    <r>
      <rPr>
        <b/>
        <sz val="14"/>
        <color theme="1"/>
        <rFont val="Calibri"/>
        <family val="2"/>
      </rPr>
      <t>⁰</t>
    </r>
    <r>
      <rPr>
        <b/>
        <sz val="14"/>
        <color theme="1"/>
        <rFont val="Arial"/>
        <family val="2"/>
      </rPr>
      <t xml:space="preserve">C) </t>
    </r>
  </si>
  <si>
    <r>
      <t>ψjb      (</t>
    </r>
    <r>
      <rPr>
        <b/>
        <sz val="14"/>
        <color theme="1"/>
        <rFont val="Calibri"/>
        <family val="2"/>
      </rPr>
      <t>⁰</t>
    </r>
    <r>
      <rPr>
        <b/>
        <sz val="14"/>
        <color theme="1"/>
        <rFont val="Arial"/>
        <family val="2"/>
      </rPr>
      <t>C/W)</t>
    </r>
  </si>
  <si>
    <t>fsw
(kHz)</t>
  </si>
  <si>
    <t>Psw
(W)</t>
  </si>
  <si>
    <r>
      <t>Tj
(</t>
    </r>
    <r>
      <rPr>
        <b/>
        <sz val="14"/>
        <rFont val="Calibri"/>
        <family val="2"/>
      </rPr>
      <t>⁰</t>
    </r>
    <r>
      <rPr>
        <b/>
        <sz val="14"/>
        <rFont val="Arial"/>
        <family val="2"/>
      </rPr>
      <t>C)</t>
    </r>
  </si>
  <si>
    <r>
      <t xml:space="preserve">tshut </t>
    </r>
    <r>
      <rPr>
        <sz val="14"/>
        <rFont val="Arial"/>
        <family val="2"/>
      </rPr>
      <t>(</t>
    </r>
    <r>
      <rPr>
        <sz val="14"/>
        <rFont val="Calibri"/>
        <family val="2"/>
      </rPr>
      <t>µ</t>
    </r>
    <r>
      <rPr>
        <sz val="14"/>
        <rFont val="Arial"/>
        <family val="2"/>
      </rPr>
      <t>s)</t>
    </r>
  </si>
  <si>
    <r>
      <t xml:space="preserve">Esc </t>
    </r>
    <r>
      <rPr>
        <sz val="14"/>
        <rFont val="Arial"/>
        <family val="2"/>
      </rPr>
      <t>(J)</t>
    </r>
  </si>
  <si>
    <r>
      <t xml:space="preserve">overshoot </t>
    </r>
    <r>
      <rPr>
        <sz val="14"/>
        <rFont val="Arial"/>
        <family val="2"/>
      </rPr>
      <t>(V)</t>
    </r>
  </si>
  <si>
    <r>
      <rPr>
        <b/>
        <sz val="14"/>
        <rFont val="Arial"/>
        <family val="2"/>
      </rPr>
      <t>t1</t>
    </r>
    <r>
      <rPr>
        <sz val="14"/>
        <rFont val="Arial"/>
        <family val="2"/>
      </rPr>
      <t xml:space="preserve"> (ns)</t>
    </r>
  </si>
  <si>
    <r>
      <rPr>
        <b/>
        <sz val="14"/>
        <rFont val="Arial"/>
        <family val="2"/>
      </rPr>
      <t>t2</t>
    </r>
    <r>
      <rPr>
        <sz val="14"/>
        <rFont val="Arial"/>
        <family val="2"/>
      </rPr>
      <t xml:space="preserve"> (ns)</t>
    </r>
  </si>
  <si>
    <r>
      <rPr>
        <b/>
        <sz val="14"/>
        <rFont val="Arial"/>
        <family val="2"/>
      </rPr>
      <t>t3</t>
    </r>
    <r>
      <rPr>
        <sz val="14"/>
        <rFont val="Arial"/>
        <family val="2"/>
      </rPr>
      <t xml:space="preserve"> (ns)</t>
    </r>
  </si>
  <si>
    <r>
      <t>Esc1</t>
    </r>
    <r>
      <rPr>
        <sz val="14"/>
        <rFont val="Arial"/>
        <family val="2"/>
      </rPr>
      <t>(J)</t>
    </r>
  </si>
  <si>
    <r>
      <t xml:space="preserve">Esc2 </t>
    </r>
    <r>
      <rPr>
        <sz val="14"/>
        <rFont val="Arial"/>
        <family val="2"/>
      </rPr>
      <t>(J)</t>
    </r>
  </si>
  <si>
    <r>
      <t xml:space="preserve">Esc3 </t>
    </r>
    <r>
      <rPr>
        <sz val="14"/>
        <rFont val="Arial"/>
        <family val="2"/>
      </rPr>
      <t>(J)</t>
    </r>
  </si>
  <si>
    <t>VDD
(V)</t>
  </si>
  <si>
    <t>Vth
(V)</t>
  </si>
  <si>
    <t>Cies / Ciss
(nF)</t>
  </si>
  <si>
    <t>VDC
(V)</t>
  </si>
  <si>
    <t>ISC
(A)</t>
  </si>
  <si>
    <t>I2L
(A)</t>
  </si>
  <si>
    <t>Lstray
(nH)</t>
  </si>
  <si>
    <t>ITL1 
(A)</t>
  </si>
  <si>
    <t>ITL3
(A)</t>
  </si>
  <si>
    <t>V2LOFF
(V)</t>
  </si>
  <si>
    <t>t2LOFF
(ns)</t>
  </si>
  <si>
    <r>
      <t>RDESAT
(</t>
    </r>
    <r>
      <rPr>
        <b/>
        <sz val="14"/>
        <color theme="1"/>
        <rFont val="Calibri"/>
        <family val="2"/>
      </rPr>
      <t>Ω</t>
    </r>
    <r>
      <rPr>
        <b/>
        <sz val="14"/>
        <color theme="1"/>
        <rFont val="Arial"/>
        <family val="2"/>
      </rPr>
      <t>)</t>
    </r>
  </si>
  <si>
    <r>
      <t>ICHG 
(</t>
    </r>
    <r>
      <rPr>
        <b/>
        <sz val="14"/>
        <color theme="1"/>
        <rFont val="Calibri"/>
        <family val="2"/>
      </rPr>
      <t>µ</t>
    </r>
    <r>
      <rPr>
        <b/>
        <sz val="14"/>
        <color theme="1"/>
        <rFont val="Arial"/>
        <family val="2"/>
      </rPr>
      <t>A)</t>
    </r>
  </si>
  <si>
    <r>
      <t>tBLK
(</t>
    </r>
    <r>
      <rPr>
        <b/>
        <sz val="14"/>
        <rFont val="Calibri"/>
        <family val="2"/>
      </rPr>
      <t>µ</t>
    </r>
    <r>
      <rPr>
        <b/>
        <sz val="14"/>
        <rFont val="Arial"/>
        <family val="2"/>
      </rPr>
      <t>s)</t>
    </r>
  </si>
  <si>
    <r>
      <t>tBLK
(</t>
    </r>
    <r>
      <rPr>
        <b/>
        <sz val="14"/>
        <rFont val="Calibri"/>
        <family val="2"/>
      </rPr>
      <t>n</t>
    </r>
    <r>
      <rPr>
        <b/>
        <sz val="14"/>
        <rFont val="Arial"/>
        <family val="2"/>
      </rPr>
      <t>s)</t>
    </r>
  </si>
  <si>
    <r>
      <t>RSTO_min
(</t>
    </r>
    <r>
      <rPr>
        <b/>
        <sz val="14"/>
        <rFont val="Calibri"/>
        <family val="2"/>
      </rPr>
      <t>Ω</t>
    </r>
    <r>
      <rPr>
        <b/>
        <sz val="14"/>
        <rFont val="Arial"/>
        <family val="2"/>
      </rPr>
      <t>)</t>
    </r>
  </si>
  <si>
    <r>
      <t>CSTO
(</t>
    </r>
    <r>
      <rPr>
        <b/>
        <sz val="14"/>
        <rFont val="Calibri"/>
        <family val="2"/>
      </rPr>
      <t>µ</t>
    </r>
    <r>
      <rPr>
        <b/>
        <sz val="14"/>
        <rFont val="Arial"/>
        <family val="2"/>
      </rPr>
      <t>F)</t>
    </r>
  </si>
  <si>
    <r>
      <rPr>
        <b/>
        <sz val="16"/>
        <color theme="0"/>
        <rFont val="Arial"/>
        <family val="2"/>
      </rPr>
      <t xml:space="preserve">UCC217XX Calculator Tool </t>
    </r>
    <r>
      <rPr>
        <b/>
        <sz val="14"/>
        <color theme="0"/>
        <rFont val="Arial"/>
        <family val="2"/>
      </rPr>
      <t xml:space="preserve">
Description and Instructions</t>
    </r>
  </si>
  <si>
    <t>UCC217xx is a +/-10A isolated gate driver with integrated short circuit protection circuitry. This calculator tool provides the guidance to design UCC217xx to drive high power IGBT or SiC MOSFET switches and protect them.
Three variants of UCC217xx are specified in this workbook: UCC21732, UCC21710 and UCC21750. The differences are given below, as not all calculations apply to every variant. Click the variant part number to navigate to the Product Folder on ti.com.
The user should input their system parameters in the "User Inputs" to get the result from the "Calculator Output". The "Fixed Value" section includes the gate driver typical datasheet specifications for the given parameters.
For more information on the device performance, always refer to the datasheet. The calculator outputs may be used for guidance for the design and should not be taken as the final and exact specification. Various system-level parameters may affect these results and true performance in the final system. Refer to the Typical Application Section of the datasheet for more calculation descriptions and recommended circuit components.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</si>
</sst>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
  </numFmts>
  <fonts count="15" x14ac:knownFonts="1">
    <font>
      <sz val="11"/>
      <color theme="1"/>
      <name val="Calibri"/>
      <family val="2"/>
      <scheme val="minor"/>
    </font>
    <font>
      <sz val="11"/>
      <color theme="1"/>
      <name val="Arial"/>
      <family val="2"/>
    </font>
    <font>
      <b/>
      <sz val="14"/>
      <color theme="0"/>
      <name val="Arial"/>
      <family val="2"/>
    </font>
    <font>
      <b/>
      <sz val="11"/>
      <name val="Arial"/>
      <family val="2"/>
    </font>
    <font>
      <sz val="11"/>
      <name val="Arial"/>
      <family val="2"/>
    </font>
    <font>
      <b/>
      <sz val="11"/>
      <color theme="1"/>
      <name val="Arial"/>
      <family val="2"/>
    </font>
    <font>
      <b/>
      <sz val="14"/>
      <color theme="1"/>
      <name val="Arial"/>
      <family val="2"/>
    </font>
    <font>
      <b/>
      <sz val="14"/>
      <name val="Arial"/>
      <family val="2"/>
    </font>
    <font>
      <b/>
      <sz val="12"/>
      <color theme="1"/>
      <name val="Arial"/>
      <family val="2"/>
    </font>
    <font>
      <sz val="14"/>
      <color theme="1"/>
      <name val="Arial"/>
      <family val="2"/>
    </font>
    <font>
      <b/>
      <sz val="14"/>
      <color theme="1"/>
      <name val="Calibri"/>
      <family val="2"/>
    </font>
    <font>
      <b/>
      <sz val="16"/>
      <color theme="0"/>
      <name val="Arial"/>
      <family val="2"/>
    </font>
    <font>
      <b/>
      <sz val="14"/>
      <name val="Calibri"/>
      <family val="2"/>
    </font>
    <font>
      <sz val="14"/>
      <name val="Arial"/>
      <family val="2"/>
    </font>
    <font>
      <sz val="14"/>
      <name val="Calibri"/>
      <family val="2"/>
    </font>
  </fonts>
  <fills count="13">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8" tint="-0.499984740745262"/>
        <bgColor indexed="64"/>
      </patternFill>
    </fill>
    <fill>
      <patternFill patternType="solid">
        <fgColor theme="8" tint="-0.249977111117893"/>
        <bgColor indexed="64"/>
      </patternFill>
    </fill>
    <fill>
      <patternFill patternType="solid">
        <fgColor theme="1"/>
        <bgColor indexed="64"/>
      </patternFill>
    </fill>
    <fill>
      <patternFill patternType="solid">
        <fgColor theme="8" tint="0.39997558519241921"/>
        <bgColor indexed="64"/>
      </patternFill>
    </fill>
    <fill>
      <patternFill patternType="solid">
        <fgColor theme="0" tint="-4.9989318521683403E-2"/>
        <bgColor indexed="64"/>
      </patternFill>
    </fill>
    <fill>
      <patternFill patternType="solid">
        <fgColor theme="8" tint="0.79998168889431442"/>
        <bgColor indexed="64"/>
      </patternFill>
    </fill>
    <fill>
      <patternFill patternType="solid">
        <fgColor theme="1" tint="0.499984740745262"/>
        <bgColor indexed="64"/>
      </patternFill>
    </fill>
    <fill>
      <patternFill patternType="solid">
        <fgColor rgb="FFFFFF99"/>
        <bgColor indexed="64"/>
      </patternFill>
    </fill>
    <fill>
      <patternFill patternType="solid">
        <fgColor rgb="FF006666"/>
        <bgColor indexed="64"/>
      </patternFill>
    </fill>
  </fills>
  <borders count="103">
    <border>
      <left/>
      <right/>
      <top/>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diagonal/>
    </border>
    <border>
      <left style="thin">
        <color theme="0"/>
      </left>
      <right style="thin">
        <color theme="0"/>
      </right>
      <top/>
      <bottom style="thin">
        <color theme="0"/>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style="medium">
        <color auto="1"/>
      </right>
      <top style="medium">
        <color auto="1"/>
      </top>
      <bottom style="thin">
        <color auto="1"/>
      </bottom>
      <diagonal/>
    </border>
    <border>
      <left/>
      <right/>
      <top style="thin">
        <color theme="0"/>
      </top>
      <bottom style="thin">
        <color theme="0"/>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style="medium">
        <color auto="1"/>
      </left>
      <right/>
      <top style="medium">
        <color auto="1"/>
      </top>
      <bottom style="thin">
        <color auto="1"/>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thin">
        <color auto="1"/>
      </left>
      <right/>
      <top/>
      <bottom style="thin">
        <color auto="1"/>
      </bottom>
      <diagonal/>
    </border>
    <border>
      <left style="thin">
        <color auto="1"/>
      </left>
      <right/>
      <top style="thin">
        <color auto="1"/>
      </top>
      <bottom style="medium">
        <color auto="1"/>
      </bottom>
      <diagonal/>
    </border>
    <border>
      <left style="thin">
        <color theme="0"/>
      </left>
      <right style="thin">
        <color theme="0"/>
      </right>
      <top/>
      <bottom/>
      <diagonal/>
    </border>
    <border>
      <left style="medium">
        <color auto="1"/>
      </left>
      <right style="thin">
        <color auto="1"/>
      </right>
      <top style="thin">
        <color auto="1"/>
      </top>
      <bottom/>
      <diagonal/>
    </border>
    <border>
      <left style="medium">
        <color auto="1"/>
      </left>
      <right style="thin">
        <color auto="1"/>
      </right>
      <top/>
      <bottom/>
      <diagonal/>
    </border>
    <border>
      <left style="medium">
        <color auto="1"/>
      </left>
      <right style="thin">
        <color auto="1"/>
      </right>
      <top/>
      <bottom style="medium">
        <color auto="1"/>
      </bottom>
      <diagonal/>
    </border>
    <border>
      <left style="medium">
        <color theme="0"/>
      </left>
      <right style="medium">
        <color theme="0"/>
      </right>
      <top style="medium">
        <color auto="1"/>
      </top>
      <bottom style="medium">
        <color theme="0"/>
      </bottom>
      <diagonal/>
    </border>
    <border>
      <left style="medium">
        <color theme="0"/>
      </left>
      <right style="medium">
        <color theme="0"/>
      </right>
      <top style="medium">
        <color theme="0"/>
      </top>
      <bottom style="medium">
        <color theme="0"/>
      </bottom>
      <diagonal/>
    </border>
    <border>
      <left/>
      <right style="thin">
        <color theme="0"/>
      </right>
      <top/>
      <bottom style="thin">
        <color theme="0"/>
      </bottom>
      <diagonal/>
    </border>
    <border>
      <left style="medium">
        <color theme="0"/>
      </left>
      <right style="medium">
        <color theme="0"/>
      </right>
      <top style="medium">
        <color theme="0"/>
      </top>
      <bottom/>
      <diagonal/>
    </border>
    <border>
      <left style="medium">
        <color auto="1"/>
      </left>
      <right style="medium">
        <color theme="0"/>
      </right>
      <top style="medium">
        <color auto="1"/>
      </top>
      <bottom style="medium">
        <color auto="1"/>
      </bottom>
      <diagonal/>
    </border>
    <border>
      <left style="medium">
        <color theme="0"/>
      </left>
      <right style="medium">
        <color theme="0"/>
      </right>
      <top style="medium">
        <color auto="1"/>
      </top>
      <bottom style="medium">
        <color auto="1"/>
      </bottom>
      <diagonal/>
    </border>
    <border>
      <left style="medium">
        <color theme="0"/>
      </left>
      <right style="medium">
        <color theme="0"/>
      </right>
      <top style="medium">
        <color auto="1"/>
      </top>
      <bottom style="thin">
        <color auto="1"/>
      </bottom>
      <diagonal/>
    </border>
    <border>
      <left style="medium">
        <color theme="0"/>
      </left>
      <right style="medium">
        <color auto="1"/>
      </right>
      <top style="medium">
        <color auto="1"/>
      </top>
      <bottom style="thin">
        <color auto="1"/>
      </bottom>
      <diagonal/>
    </border>
    <border>
      <left style="medium">
        <color auto="1"/>
      </left>
      <right style="medium">
        <color theme="0"/>
      </right>
      <top style="medium">
        <color auto="1"/>
      </top>
      <bottom style="thin">
        <color auto="1"/>
      </bottom>
      <diagonal/>
    </border>
    <border>
      <left/>
      <right/>
      <top/>
      <bottom style="thin">
        <color theme="0"/>
      </bottom>
      <diagonal/>
    </border>
    <border>
      <left style="thin">
        <color theme="1"/>
      </left>
      <right style="thin">
        <color theme="1"/>
      </right>
      <top style="medium">
        <color theme="1"/>
      </top>
      <bottom style="thin">
        <color theme="1"/>
      </bottom>
      <diagonal/>
    </border>
    <border>
      <left style="thin">
        <color theme="1"/>
      </left>
      <right style="thin">
        <color theme="1"/>
      </right>
      <top style="thin">
        <color theme="1"/>
      </top>
      <bottom style="thin">
        <color theme="1"/>
      </bottom>
      <diagonal/>
    </border>
    <border>
      <left style="medium">
        <color theme="1"/>
      </left>
      <right style="thin">
        <color theme="0" tint="-0.14996795556505021"/>
      </right>
      <top style="medium">
        <color theme="1"/>
      </top>
      <bottom style="thin">
        <color theme="0" tint="-0.14996795556505021"/>
      </bottom>
      <diagonal/>
    </border>
    <border>
      <left style="thin">
        <color theme="0" tint="-0.14996795556505021"/>
      </left>
      <right style="thin">
        <color theme="0" tint="-0.14996795556505021"/>
      </right>
      <top style="medium">
        <color theme="1"/>
      </top>
      <bottom style="thin">
        <color theme="0" tint="-0.14996795556505021"/>
      </bottom>
      <diagonal/>
    </border>
    <border>
      <left style="thin">
        <color theme="0" tint="-0.14996795556505021"/>
      </left>
      <right style="medium">
        <color theme="1"/>
      </right>
      <top style="medium">
        <color theme="1"/>
      </top>
      <bottom style="thin">
        <color theme="0" tint="-0.14996795556505021"/>
      </bottom>
      <diagonal/>
    </border>
    <border>
      <left style="medium">
        <color theme="1"/>
      </left>
      <right style="thin">
        <color theme="0" tint="-0.14996795556505021"/>
      </right>
      <top style="thin">
        <color theme="0" tint="-0.14996795556505021"/>
      </top>
      <bottom style="thin">
        <color theme="0" tint="-0.14996795556505021"/>
      </bottom>
      <diagonal/>
    </border>
    <border>
      <left style="thin">
        <color theme="0" tint="-0.14996795556505021"/>
      </left>
      <right style="medium">
        <color theme="1"/>
      </right>
      <top style="thin">
        <color theme="0" tint="-0.14996795556505021"/>
      </top>
      <bottom style="thin">
        <color theme="0" tint="-0.14996795556505021"/>
      </bottom>
      <diagonal/>
    </border>
    <border>
      <left style="medium">
        <color theme="1"/>
      </left>
      <right style="thin">
        <color theme="0" tint="-0.14996795556505021"/>
      </right>
      <top style="thin">
        <color theme="0" tint="-0.14996795556505021"/>
      </top>
      <bottom style="medium">
        <color theme="1"/>
      </bottom>
      <diagonal/>
    </border>
    <border>
      <left style="thin">
        <color theme="0" tint="-0.14996795556505021"/>
      </left>
      <right style="thin">
        <color theme="0" tint="-0.14996795556505021"/>
      </right>
      <top style="thin">
        <color theme="0" tint="-0.14996795556505021"/>
      </top>
      <bottom style="medium">
        <color theme="1"/>
      </bottom>
      <diagonal/>
    </border>
    <border>
      <left style="thin">
        <color theme="0" tint="-0.14996795556505021"/>
      </left>
      <right style="medium">
        <color theme="1"/>
      </right>
      <top style="thin">
        <color theme="0" tint="-0.14996795556505021"/>
      </top>
      <bottom style="medium">
        <color theme="1"/>
      </bottom>
      <diagonal/>
    </border>
    <border>
      <left/>
      <right/>
      <top style="medium">
        <color theme="0"/>
      </top>
      <bottom style="medium">
        <color theme="0"/>
      </bottom>
      <diagonal/>
    </border>
    <border>
      <left/>
      <right/>
      <top style="medium">
        <color auto="1"/>
      </top>
      <bottom style="medium">
        <color auto="1"/>
      </bottom>
      <diagonal/>
    </border>
    <border>
      <left style="medium">
        <color auto="1"/>
      </left>
      <right/>
      <top style="medium">
        <color auto="1"/>
      </top>
      <bottom style="medium">
        <color auto="1"/>
      </bottom>
      <diagonal/>
    </border>
    <border>
      <left style="medium">
        <color indexed="64"/>
      </left>
      <right style="thin">
        <color theme="0" tint="-0.14996795556505021"/>
      </right>
      <top style="medium">
        <color indexed="64"/>
      </top>
      <bottom style="thin">
        <color theme="0" tint="-0.14996795556505021"/>
      </bottom>
      <diagonal/>
    </border>
    <border>
      <left style="thin">
        <color theme="0" tint="-0.14996795556505021"/>
      </left>
      <right/>
      <top style="medium">
        <color indexed="64"/>
      </top>
      <bottom style="thin">
        <color theme="0" tint="-0.14996795556505021"/>
      </bottom>
      <diagonal/>
    </border>
    <border>
      <left/>
      <right/>
      <top style="medium">
        <color indexed="64"/>
      </top>
      <bottom style="thin">
        <color theme="0" tint="-0.14996795556505021"/>
      </bottom>
      <diagonal/>
    </border>
    <border>
      <left/>
      <right style="medium">
        <color indexed="64"/>
      </right>
      <top style="medium">
        <color indexed="64"/>
      </top>
      <bottom style="thin">
        <color theme="0" tint="-0.14996795556505021"/>
      </bottom>
      <diagonal/>
    </border>
    <border>
      <left style="medium">
        <color indexed="64"/>
      </left>
      <right style="thin">
        <color theme="0" tint="-0.14996795556505021"/>
      </right>
      <top style="thin">
        <color theme="0" tint="-0.14996795556505021"/>
      </top>
      <bottom style="thin">
        <color theme="0" tint="-0.14996795556505021"/>
      </bottom>
      <diagonal/>
    </border>
    <border>
      <left style="medium">
        <color indexed="64"/>
      </left>
      <right style="thin">
        <color theme="0" tint="-0.14996795556505021"/>
      </right>
      <top style="thin">
        <color theme="0" tint="-0.14996795556505021"/>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auto="1"/>
      </bottom>
      <diagonal/>
    </border>
    <border>
      <left style="medium">
        <color indexed="64"/>
      </left>
      <right style="medium">
        <color indexed="64"/>
      </right>
      <top style="thin">
        <color auto="1"/>
      </top>
      <bottom style="thin">
        <color auto="1"/>
      </bottom>
      <diagonal/>
    </border>
    <border>
      <left style="medium">
        <color indexed="64"/>
      </left>
      <right style="medium">
        <color indexed="64"/>
      </right>
      <top style="thin">
        <color auto="1"/>
      </top>
      <bottom style="medium">
        <color indexed="64"/>
      </bottom>
      <diagonal/>
    </border>
    <border>
      <left style="medium">
        <color indexed="64"/>
      </left>
      <right/>
      <top style="medium">
        <color indexed="64"/>
      </top>
      <bottom/>
      <diagonal/>
    </border>
    <border>
      <left/>
      <right style="thin">
        <color theme="0" tint="-0.14996795556505021"/>
      </right>
      <top style="medium">
        <color indexed="64"/>
      </top>
      <bottom/>
      <diagonal/>
    </border>
    <border>
      <left style="medium">
        <color indexed="64"/>
      </left>
      <right/>
      <top/>
      <bottom/>
      <diagonal/>
    </border>
    <border>
      <left/>
      <right style="thin">
        <color theme="0" tint="-0.14996795556505021"/>
      </right>
      <top/>
      <bottom/>
      <diagonal/>
    </border>
    <border>
      <left style="medium">
        <color indexed="64"/>
      </left>
      <right/>
      <top/>
      <bottom style="medium">
        <color indexed="64"/>
      </bottom>
      <diagonal/>
    </border>
    <border>
      <left/>
      <right style="thin">
        <color theme="0" tint="-0.14996795556505021"/>
      </right>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thin">
        <color theme="0"/>
      </left>
      <right/>
      <top/>
      <bottom style="thin">
        <color theme="0"/>
      </bottom>
      <diagonal/>
    </border>
    <border>
      <left/>
      <right/>
      <top/>
      <bottom style="thin">
        <color auto="1"/>
      </bottom>
      <diagonal/>
    </border>
    <border>
      <left style="medium">
        <color theme="0"/>
      </left>
      <right style="medium">
        <color indexed="64"/>
      </right>
      <top style="medium">
        <color indexed="64"/>
      </top>
      <bottom style="medium">
        <color auto="1"/>
      </bottom>
      <diagonal/>
    </border>
    <border>
      <left/>
      <right/>
      <top style="thin">
        <color theme="0"/>
      </top>
      <bottom/>
      <diagonal/>
    </border>
    <border>
      <left style="medium">
        <color auto="1"/>
      </left>
      <right/>
      <top/>
      <bottom style="thin">
        <color auto="1"/>
      </bottom>
      <diagonal/>
    </border>
    <border>
      <left/>
      <right style="medium">
        <color auto="1"/>
      </right>
      <top/>
      <bottom style="thin">
        <color auto="1"/>
      </bottom>
      <diagonal/>
    </border>
    <border>
      <left style="thin">
        <color theme="0" tint="-0.14996795556505021"/>
      </left>
      <right/>
      <top/>
      <bottom/>
      <diagonal/>
    </border>
    <border>
      <left style="thin">
        <color theme="0" tint="-0.14996795556505021"/>
      </left>
      <right/>
      <top style="medium">
        <color indexed="64"/>
      </top>
      <bottom/>
      <diagonal/>
    </border>
    <border>
      <left style="thin">
        <color theme="0" tint="-0.14996795556505021"/>
      </left>
      <right/>
      <top/>
      <bottom style="medium">
        <color indexed="64"/>
      </bottom>
      <diagonal/>
    </border>
    <border>
      <left style="medium">
        <color theme="0"/>
      </left>
      <right/>
      <top style="medium">
        <color auto="1"/>
      </top>
      <bottom style="thin">
        <color auto="1"/>
      </bottom>
      <diagonal/>
    </border>
    <border>
      <left/>
      <right/>
      <top style="medium">
        <color auto="1"/>
      </top>
      <bottom style="thin">
        <color auto="1"/>
      </bottom>
      <diagonal/>
    </border>
    <border>
      <left/>
      <right style="thin">
        <color theme="0"/>
      </right>
      <top style="thin">
        <color theme="0"/>
      </top>
      <bottom/>
      <diagonal/>
    </border>
    <border>
      <left style="thin">
        <color theme="0"/>
      </left>
      <right/>
      <top style="thin">
        <color theme="0"/>
      </top>
      <bottom/>
      <diagonal/>
    </border>
    <border>
      <left style="thin">
        <color theme="1"/>
      </left>
      <right style="thin">
        <color theme="1"/>
      </right>
      <top/>
      <bottom style="thin">
        <color theme="1"/>
      </bottom>
      <diagonal/>
    </border>
    <border>
      <left style="medium">
        <color indexed="64"/>
      </left>
      <right style="thin">
        <color theme="1"/>
      </right>
      <top/>
      <bottom style="thin">
        <color theme="1"/>
      </bottom>
      <diagonal/>
    </border>
    <border>
      <left style="thin">
        <color theme="1"/>
      </left>
      <right style="medium">
        <color indexed="64"/>
      </right>
      <top/>
      <bottom style="thin">
        <color theme="1"/>
      </bottom>
      <diagonal/>
    </border>
    <border>
      <left style="medium">
        <color indexed="64"/>
      </left>
      <right style="thin">
        <color theme="1"/>
      </right>
      <top style="thin">
        <color theme="1"/>
      </top>
      <bottom style="medium">
        <color indexed="64"/>
      </bottom>
      <diagonal/>
    </border>
    <border>
      <left style="thin">
        <color theme="1"/>
      </left>
      <right style="thin">
        <color theme="1"/>
      </right>
      <top style="thin">
        <color theme="1"/>
      </top>
      <bottom style="medium">
        <color indexed="64"/>
      </bottom>
      <diagonal/>
    </border>
    <border>
      <left style="thin">
        <color theme="1"/>
      </left>
      <right style="medium">
        <color indexed="64"/>
      </right>
      <top style="thin">
        <color theme="1"/>
      </top>
      <bottom style="medium">
        <color indexed="64"/>
      </bottom>
      <diagonal/>
    </border>
    <border>
      <left style="medium">
        <color indexed="64"/>
      </left>
      <right/>
      <top style="medium">
        <color indexed="64"/>
      </top>
      <bottom style="medium">
        <color theme="1"/>
      </bottom>
      <diagonal/>
    </border>
    <border>
      <left/>
      <right/>
      <top style="medium">
        <color indexed="64"/>
      </top>
      <bottom style="medium">
        <color theme="1"/>
      </bottom>
      <diagonal/>
    </border>
    <border>
      <left/>
      <right style="medium">
        <color indexed="64"/>
      </right>
      <top style="medium">
        <color indexed="64"/>
      </top>
      <bottom style="medium">
        <color theme="1"/>
      </bottom>
      <diagonal/>
    </border>
    <border>
      <left style="medium">
        <color indexed="64"/>
      </left>
      <right style="thin">
        <color theme="1"/>
      </right>
      <top style="medium">
        <color theme="1"/>
      </top>
      <bottom style="thin">
        <color theme="1"/>
      </bottom>
      <diagonal/>
    </border>
    <border>
      <left style="thin">
        <color theme="1"/>
      </left>
      <right style="medium">
        <color indexed="64"/>
      </right>
      <top style="medium">
        <color theme="1"/>
      </top>
      <bottom style="thin">
        <color theme="1"/>
      </bottom>
      <diagonal/>
    </border>
    <border>
      <left style="medium">
        <color indexed="64"/>
      </left>
      <right style="thin">
        <color theme="1"/>
      </right>
      <top style="thin">
        <color theme="1"/>
      </top>
      <bottom style="thin">
        <color theme="1"/>
      </bottom>
      <diagonal/>
    </border>
    <border>
      <left style="thin">
        <color theme="1"/>
      </left>
      <right style="medium">
        <color indexed="64"/>
      </right>
      <top style="thin">
        <color theme="1"/>
      </top>
      <bottom style="thin">
        <color theme="1"/>
      </bottom>
      <diagonal/>
    </border>
    <border>
      <left style="medium">
        <color auto="1"/>
      </left>
      <right style="medium">
        <color indexed="64"/>
      </right>
      <top style="thin">
        <color auto="1"/>
      </top>
      <bottom/>
      <diagonal/>
    </border>
    <border>
      <left style="medium">
        <color auto="1"/>
      </left>
      <right style="medium">
        <color indexed="64"/>
      </right>
      <top/>
      <bottom style="thin">
        <color auto="1"/>
      </bottom>
      <diagonal/>
    </border>
    <border>
      <left style="medium">
        <color indexed="64"/>
      </left>
      <right/>
      <top style="thin">
        <color theme="0" tint="-0.14996795556505021"/>
      </top>
      <bottom style="thin">
        <color theme="0" tint="-0.14996795556505021"/>
      </bottom>
      <diagonal/>
    </border>
    <border>
      <left style="thin">
        <color theme="0" tint="-0.14996795556505021"/>
      </left>
      <right/>
      <top style="thin">
        <color theme="0" tint="-0.14996795556505021"/>
      </top>
      <bottom/>
      <diagonal/>
    </border>
    <border>
      <left/>
      <right/>
      <top style="thin">
        <color theme="0" tint="-0.14996795556505021"/>
      </top>
      <bottom/>
      <diagonal/>
    </border>
    <border>
      <left/>
      <right style="medium">
        <color indexed="64"/>
      </right>
      <top style="thin">
        <color theme="0" tint="-0.14996795556505021"/>
      </top>
      <bottom/>
      <diagonal/>
    </border>
    <border>
      <left style="medium">
        <color indexed="64"/>
      </left>
      <right/>
      <top style="thin">
        <color theme="0" tint="-0.14996795556505021"/>
      </top>
      <bottom/>
      <diagonal/>
    </border>
    <border>
      <left style="medium">
        <color indexed="64"/>
      </left>
      <right/>
      <top style="thin">
        <color theme="0" tint="-0.14996795556505021"/>
      </top>
      <bottom style="medium">
        <color indexed="64"/>
      </bottom>
      <diagonal/>
    </border>
  </borders>
  <cellStyleXfs count="1">
    <xf numFmtId="0" fontId="0" fillId="0" borderId="0"/>
  </cellStyleXfs>
  <cellXfs count="285">
    <xf numFmtId="0" fontId="0" fillId="0" borderId="0" xfId="0"/>
    <xf numFmtId="0" fontId="1" fillId="0" borderId="1" xfId="0" applyFont="1" applyBorder="1" applyAlignment="1">
      <alignment vertical="center"/>
    </xf>
    <xf numFmtId="0" fontId="1" fillId="0" borderId="4" xfId="0" applyFont="1" applyBorder="1" applyAlignment="1">
      <alignment vertical="center"/>
    </xf>
    <xf numFmtId="0" fontId="1" fillId="0" borderId="2" xfId="0" applyFont="1" applyBorder="1" applyAlignment="1">
      <alignment vertical="center"/>
    </xf>
    <xf numFmtId="0" fontId="1" fillId="0" borderId="3" xfId="0" applyFont="1" applyBorder="1" applyAlignment="1">
      <alignment vertical="center"/>
    </xf>
    <xf numFmtId="0" fontId="1" fillId="0" borderId="5" xfId="0" applyFont="1" applyBorder="1" applyAlignment="1">
      <alignment vertical="center"/>
    </xf>
    <xf numFmtId="0" fontId="1" fillId="0" borderId="1" xfId="0" applyFont="1" applyBorder="1" applyAlignment="1">
      <alignment horizontal="center" vertical="center"/>
    </xf>
    <xf numFmtId="0" fontId="1" fillId="0" borderId="1" xfId="0" applyFont="1" applyBorder="1" applyAlignment="1">
      <alignment horizontal="left" vertical="center"/>
    </xf>
    <xf numFmtId="0" fontId="1" fillId="0" borderId="3" xfId="0" applyFont="1" applyBorder="1" applyAlignment="1">
      <alignment horizontal="center" vertical="center"/>
    </xf>
    <xf numFmtId="0" fontId="1" fillId="0" borderId="5" xfId="0" applyFont="1" applyBorder="1" applyAlignment="1">
      <alignment horizontal="center" vertical="center"/>
    </xf>
    <xf numFmtId="0" fontId="5" fillId="0" borderId="2" xfId="0" applyFont="1" applyBorder="1" applyAlignment="1">
      <alignment horizontal="center" vertical="center"/>
    </xf>
    <xf numFmtId="0" fontId="5" fillId="0" borderId="3" xfId="0" applyFont="1" applyBorder="1" applyAlignment="1">
      <alignment horizontal="center" vertical="center"/>
    </xf>
    <xf numFmtId="0" fontId="5" fillId="0" borderId="1" xfId="0" applyFont="1" applyBorder="1" applyAlignment="1">
      <alignment horizontal="center" vertical="center"/>
    </xf>
    <xf numFmtId="0" fontId="5" fillId="0" borderId="2" xfId="0" applyFont="1" applyBorder="1" applyAlignment="1">
      <alignment vertical="center"/>
    </xf>
    <xf numFmtId="0" fontId="5" fillId="0" borderId="3" xfId="0" applyFont="1" applyBorder="1" applyAlignment="1">
      <alignment vertical="center"/>
    </xf>
    <xf numFmtId="0" fontId="5" fillId="0" borderId="1" xfId="0" applyFont="1" applyBorder="1" applyAlignment="1">
      <alignment vertical="center"/>
    </xf>
    <xf numFmtId="0" fontId="1" fillId="3" borderId="1" xfId="0" applyFont="1" applyFill="1" applyBorder="1" applyAlignment="1">
      <alignment vertical="center"/>
    </xf>
    <xf numFmtId="0" fontId="5" fillId="0" borderId="2" xfId="0" applyFont="1" applyBorder="1" applyAlignment="1">
      <alignment vertical="center" wrapText="1"/>
    </xf>
    <xf numFmtId="0" fontId="5" fillId="0" borderId="1" xfId="0" applyFont="1" applyBorder="1" applyAlignment="1">
      <alignment vertical="center" wrapText="1"/>
    </xf>
    <xf numFmtId="0" fontId="1" fillId="0" borderId="27" xfId="0" applyFont="1" applyBorder="1" applyAlignment="1">
      <alignment horizontal="center" vertical="center"/>
    </xf>
    <xf numFmtId="0" fontId="1" fillId="0" borderId="5" xfId="0" applyFont="1" applyBorder="1" applyAlignment="1">
      <alignment horizontal="left" vertical="center"/>
    </xf>
    <xf numFmtId="0" fontId="6" fillId="0" borderId="2" xfId="0" applyFont="1" applyBorder="1" applyAlignment="1">
      <alignment vertical="center"/>
    </xf>
    <xf numFmtId="0" fontId="6" fillId="0" borderId="1" xfId="0" applyFont="1" applyBorder="1" applyAlignment="1">
      <alignment vertical="center"/>
    </xf>
    <xf numFmtId="0" fontId="4" fillId="0" borderId="1" xfId="0" applyFont="1" applyBorder="1" applyAlignment="1">
      <alignment vertical="center"/>
    </xf>
    <xf numFmtId="0" fontId="3" fillId="0" borderId="1" xfId="0" applyFont="1" applyBorder="1" applyAlignment="1">
      <alignment vertical="center"/>
    </xf>
    <xf numFmtId="0" fontId="4" fillId="0" borderId="2" xfId="0" applyFont="1" applyBorder="1" applyAlignment="1">
      <alignment vertical="center"/>
    </xf>
    <xf numFmtId="0" fontId="4" fillId="0" borderId="3" xfId="0" applyFont="1" applyBorder="1" applyAlignment="1">
      <alignment vertical="center"/>
    </xf>
    <xf numFmtId="0" fontId="4" fillId="0" borderId="4" xfId="0" applyFont="1" applyBorder="1" applyAlignment="1">
      <alignment vertical="center"/>
    </xf>
    <xf numFmtId="0" fontId="3" fillId="0" borderId="2" xfId="0" applyFont="1" applyBorder="1" applyAlignment="1">
      <alignment vertical="center"/>
    </xf>
    <xf numFmtId="0" fontId="4" fillId="0" borderId="5" xfId="0" applyFont="1" applyBorder="1" applyAlignment="1">
      <alignment vertical="center"/>
    </xf>
    <xf numFmtId="0" fontId="1" fillId="0" borderId="2" xfId="0" applyFont="1" applyBorder="1" applyAlignment="1">
      <alignment horizontal="center" vertical="center"/>
    </xf>
    <xf numFmtId="0" fontId="5" fillId="3" borderId="0" xfId="0" applyFont="1" applyFill="1" applyAlignment="1">
      <alignment vertical="center"/>
    </xf>
    <xf numFmtId="0" fontId="1" fillId="3" borderId="0" xfId="0" applyFont="1" applyFill="1" applyAlignment="1">
      <alignment horizontal="center" vertical="center"/>
    </xf>
    <xf numFmtId="0" fontId="1" fillId="3" borderId="0" xfId="0" applyFont="1" applyFill="1" applyAlignment="1">
      <alignment vertical="center"/>
    </xf>
    <xf numFmtId="0" fontId="5" fillId="3" borderId="34" xfId="0" applyFont="1" applyFill="1" applyBorder="1" applyAlignment="1">
      <alignment vertical="center"/>
    </xf>
    <xf numFmtId="0" fontId="2" fillId="3" borderId="0" xfId="0" applyFont="1" applyFill="1" applyAlignment="1">
      <alignment vertical="center"/>
    </xf>
    <xf numFmtId="0" fontId="1" fillId="3" borderId="3" xfId="0" applyFont="1" applyFill="1" applyBorder="1" applyAlignment="1">
      <alignment vertical="center"/>
    </xf>
    <xf numFmtId="0" fontId="2" fillId="4" borderId="55" xfId="0" applyFont="1" applyFill="1" applyBorder="1" applyAlignment="1">
      <alignment horizontal="center" vertical="center"/>
    </xf>
    <xf numFmtId="0" fontId="1" fillId="0" borderId="80" xfId="0" applyFont="1" applyBorder="1" applyAlignment="1">
      <alignment vertical="center"/>
    </xf>
    <xf numFmtId="0" fontId="0" fillId="3" borderId="0" xfId="0" applyFill="1" applyBorder="1"/>
    <xf numFmtId="11" fontId="1" fillId="0" borderId="1" xfId="0" applyNumberFormat="1" applyFont="1" applyBorder="1" applyAlignment="1">
      <alignment vertical="center"/>
    </xf>
    <xf numFmtId="164" fontId="1" fillId="0" borderId="1" xfId="0" applyNumberFormat="1" applyFont="1" applyBorder="1" applyAlignment="1">
      <alignment vertical="center"/>
    </xf>
    <xf numFmtId="49" fontId="8" fillId="3" borderId="0" xfId="0" applyNumberFormat="1" applyFont="1" applyFill="1" applyBorder="1" applyAlignment="1">
      <alignment horizontal="center"/>
    </xf>
    <xf numFmtId="0" fontId="9" fillId="0" borderId="72" xfId="0" applyFont="1" applyBorder="1" applyAlignment="1">
      <alignment vertical="center"/>
    </xf>
    <xf numFmtId="0" fontId="9" fillId="0" borderId="13" xfId="0" applyFont="1" applyBorder="1" applyAlignment="1">
      <alignment vertical="center"/>
    </xf>
    <xf numFmtId="0" fontId="6" fillId="9" borderId="16" xfId="0" applyFont="1" applyFill="1" applyBorder="1" applyAlignment="1">
      <alignment horizontal="center" vertical="center" wrapText="1"/>
    </xf>
    <xf numFmtId="0" fontId="6" fillId="9" borderId="17" xfId="0" applyFont="1" applyFill="1" applyBorder="1" applyAlignment="1">
      <alignment horizontal="center" vertical="center" wrapText="1"/>
    </xf>
    <xf numFmtId="0" fontId="6" fillId="9" borderId="18" xfId="0" applyFont="1" applyFill="1" applyBorder="1" applyAlignment="1">
      <alignment horizontal="center" vertical="center" wrapText="1"/>
    </xf>
    <xf numFmtId="0" fontId="6" fillId="9" borderId="6" xfId="0" applyFont="1" applyFill="1" applyBorder="1" applyAlignment="1">
      <alignment horizontal="center" vertical="center" wrapText="1"/>
    </xf>
    <xf numFmtId="0" fontId="6" fillId="9" borderId="8" xfId="0" applyFont="1" applyFill="1" applyBorder="1" applyAlignment="1">
      <alignment horizontal="center" vertical="center" wrapText="1"/>
    </xf>
    <xf numFmtId="0" fontId="6" fillId="0" borderId="13" xfId="0" applyFont="1" applyBorder="1" applyAlignment="1">
      <alignment vertical="center" wrapText="1"/>
    </xf>
    <xf numFmtId="0" fontId="7" fillId="9" borderId="6" xfId="0" applyFont="1" applyFill="1" applyBorder="1" applyAlignment="1">
      <alignment horizontal="center" vertical="center" wrapText="1"/>
    </xf>
    <xf numFmtId="0" fontId="7" fillId="9" borderId="8" xfId="0" applyFont="1" applyFill="1" applyBorder="1" applyAlignment="1">
      <alignment horizontal="center" vertical="center" wrapText="1"/>
    </xf>
    <xf numFmtId="0" fontId="9" fillId="0" borderId="1" xfId="0" applyFont="1" applyBorder="1" applyAlignment="1">
      <alignment vertical="center"/>
    </xf>
    <xf numFmtId="2" fontId="7" fillId="2" borderId="9" xfId="0" applyNumberFormat="1" applyFont="1" applyFill="1" applyBorder="1" applyAlignment="1">
      <alignment horizontal="center" vertical="center"/>
    </xf>
    <xf numFmtId="2" fontId="7" fillId="2" borderId="11" xfId="0" applyNumberFormat="1" applyFont="1" applyFill="1" applyBorder="1" applyAlignment="1">
      <alignment horizontal="center" vertical="center"/>
    </xf>
    <xf numFmtId="0" fontId="9" fillId="0" borderId="21" xfId="0" applyFont="1" applyBorder="1" applyAlignment="1">
      <alignment vertical="center"/>
    </xf>
    <xf numFmtId="0" fontId="9" fillId="0" borderId="4" xfId="0" applyFont="1" applyBorder="1" applyAlignment="1">
      <alignment vertical="center"/>
    </xf>
    <xf numFmtId="0" fontId="2" fillId="6" borderId="48" xfId="0" applyFont="1" applyFill="1" applyBorder="1" applyAlignment="1">
      <alignment horizontal="center" vertical="center"/>
    </xf>
    <xf numFmtId="0" fontId="9" fillId="0" borderId="3" xfId="0" applyFont="1" applyBorder="1" applyAlignment="1">
      <alignment vertical="center"/>
    </xf>
    <xf numFmtId="0" fontId="6" fillId="0" borderId="3" xfId="0" applyFont="1" applyBorder="1" applyAlignment="1">
      <alignment horizontal="center" vertical="center"/>
    </xf>
    <xf numFmtId="0" fontId="6" fillId="0" borderId="1" xfId="0" applyFont="1" applyBorder="1" applyAlignment="1">
      <alignment horizontal="center" vertical="center"/>
    </xf>
    <xf numFmtId="0" fontId="6" fillId="0" borderId="52" xfId="0" applyFont="1" applyBorder="1" applyAlignment="1">
      <alignment horizontal="center" vertical="center"/>
    </xf>
    <xf numFmtId="0" fontId="9" fillId="0" borderId="3" xfId="0" applyFont="1" applyBorder="1" applyAlignment="1">
      <alignment horizontal="center" vertical="center"/>
    </xf>
    <xf numFmtId="0" fontId="9" fillId="0" borderId="1" xfId="0" applyFont="1" applyBorder="1" applyAlignment="1">
      <alignment horizontal="center" vertical="center"/>
    </xf>
    <xf numFmtId="0" fontId="6" fillId="8" borderId="52" xfId="0" applyFont="1" applyFill="1" applyBorder="1" applyAlignment="1">
      <alignment horizontal="center" vertical="center"/>
    </xf>
    <xf numFmtId="0" fontId="6" fillId="8" borderId="53" xfId="0" applyFont="1" applyFill="1" applyBorder="1" applyAlignment="1">
      <alignment horizontal="center" vertical="center"/>
    </xf>
    <xf numFmtId="0" fontId="6" fillId="0" borderId="13" xfId="0" applyFont="1" applyBorder="1" applyAlignment="1">
      <alignment horizontal="center" vertical="center"/>
    </xf>
    <xf numFmtId="0" fontId="9" fillId="0" borderId="45" xfId="0" applyFont="1" applyBorder="1" applyAlignment="1">
      <alignment horizontal="center" vertical="center"/>
    </xf>
    <xf numFmtId="0" fontId="6" fillId="7" borderId="6" xfId="0" applyFont="1" applyFill="1" applyBorder="1" applyAlignment="1">
      <alignment horizontal="center" vertical="center" wrapText="1"/>
    </xf>
    <xf numFmtId="0" fontId="6" fillId="7" borderId="7" xfId="0" applyFont="1" applyFill="1" applyBorder="1" applyAlignment="1">
      <alignment horizontal="center" vertical="center" wrapText="1"/>
    </xf>
    <xf numFmtId="0" fontId="6" fillId="7" borderId="8" xfId="0" applyFont="1" applyFill="1" applyBorder="1" applyAlignment="1">
      <alignment horizontal="center" vertical="center" wrapText="1"/>
    </xf>
    <xf numFmtId="0" fontId="6" fillId="9" borderId="6" xfId="0" quotePrefix="1" applyFont="1" applyFill="1" applyBorder="1" applyAlignment="1">
      <alignment horizontal="center" vertical="center" wrapText="1"/>
    </xf>
    <xf numFmtId="0" fontId="6" fillId="9" borderId="7" xfId="0" applyFont="1" applyFill="1" applyBorder="1" applyAlignment="1">
      <alignment horizontal="center" vertical="center" wrapText="1"/>
    </xf>
    <xf numFmtId="0" fontId="6" fillId="7" borderId="17" xfId="0" applyFont="1" applyFill="1" applyBorder="1" applyAlignment="1">
      <alignment horizontal="center" vertical="center" wrapText="1"/>
    </xf>
    <xf numFmtId="0" fontId="6" fillId="7" borderId="18" xfId="0" applyFont="1" applyFill="1" applyBorder="1" applyAlignment="1">
      <alignment horizontal="center" vertical="center" wrapText="1"/>
    </xf>
    <xf numFmtId="0" fontId="9" fillId="0" borderId="25" xfId="0" applyFont="1" applyBorder="1" applyAlignment="1">
      <alignment horizontal="center" vertical="center"/>
    </xf>
    <xf numFmtId="164" fontId="9" fillId="0" borderId="25" xfId="0" applyNumberFormat="1" applyFont="1" applyBorder="1" applyAlignment="1">
      <alignment horizontal="center" vertical="center"/>
    </xf>
    <xf numFmtId="0" fontId="9" fillId="0" borderId="25" xfId="0" applyFont="1" applyBorder="1" applyAlignment="1">
      <alignment vertical="center"/>
    </xf>
    <xf numFmtId="164" fontId="6" fillId="0" borderId="7" xfId="0" applyNumberFormat="1" applyFont="1" applyBorder="1" applyAlignment="1">
      <alignment horizontal="center" vertical="center"/>
    </xf>
    <xf numFmtId="165" fontId="7" fillId="2" borderId="8" xfId="0" applyNumberFormat="1" applyFont="1" applyFill="1" applyBorder="1" applyAlignment="1">
      <alignment horizontal="center" vertical="center"/>
    </xf>
    <xf numFmtId="0" fontId="9" fillId="0" borderId="28" xfId="0" applyFont="1" applyBorder="1" applyAlignment="1">
      <alignment horizontal="center" vertical="center"/>
    </xf>
    <xf numFmtId="0" fontId="9" fillId="0" borderId="26" xfId="0" applyFont="1" applyBorder="1" applyAlignment="1">
      <alignment horizontal="center" vertical="center"/>
    </xf>
    <xf numFmtId="0" fontId="9" fillId="0" borderId="52" xfId="0" applyFont="1" applyBorder="1" applyAlignment="1">
      <alignment horizontal="center" vertical="center"/>
    </xf>
    <xf numFmtId="0" fontId="9" fillId="8" borderId="52" xfId="0" applyFont="1" applyFill="1" applyBorder="1" applyAlignment="1">
      <alignment horizontal="center" vertical="center"/>
    </xf>
    <xf numFmtId="164" fontId="6" fillId="0" borderId="10" xfId="0" applyNumberFormat="1" applyFont="1" applyBorder="1" applyAlignment="1">
      <alignment horizontal="center" vertical="center"/>
    </xf>
    <xf numFmtId="165" fontId="7" fillId="2" borderId="11" xfId="0" applyNumberFormat="1" applyFont="1" applyFill="1" applyBorder="1" applyAlignment="1">
      <alignment horizontal="center" vertical="center"/>
    </xf>
    <xf numFmtId="0" fontId="9" fillId="0" borderId="5" xfId="0" applyFont="1" applyBorder="1" applyAlignment="1">
      <alignment vertical="center"/>
    </xf>
    <xf numFmtId="0" fontId="9" fillId="0" borderId="34" xfId="0" applyFont="1" applyBorder="1" applyAlignment="1">
      <alignment horizontal="center" vertical="center"/>
    </xf>
    <xf numFmtId="0" fontId="9" fillId="0" borderId="13" xfId="0" applyFont="1" applyBorder="1" applyAlignment="1">
      <alignment horizontal="center" vertical="center"/>
    </xf>
    <xf numFmtId="0" fontId="9" fillId="0" borderId="53" xfId="0" applyFont="1" applyBorder="1" applyAlignment="1">
      <alignment horizontal="center" vertical="center"/>
    </xf>
    <xf numFmtId="0" fontId="9" fillId="0" borderId="5" xfId="0" applyFont="1" applyBorder="1" applyAlignment="1">
      <alignment horizontal="center" vertical="center"/>
    </xf>
    <xf numFmtId="0" fontId="9" fillId="0" borderId="5" xfId="0" applyFont="1" applyBorder="1" applyAlignment="1">
      <alignment horizontal="left" vertical="center"/>
    </xf>
    <xf numFmtId="0" fontId="9" fillId="0" borderId="2" xfId="0" applyFont="1" applyBorder="1" applyAlignment="1">
      <alignment vertical="center"/>
    </xf>
    <xf numFmtId="0" fontId="4" fillId="0" borderId="1" xfId="0" applyFont="1" applyBorder="1" applyAlignment="1">
      <alignment horizontal="center" vertical="center"/>
    </xf>
    <xf numFmtId="0" fontId="13" fillId="0" borderId="1" xfId="0" applyFont="1" applyBorder="1" applyAlignment="1">
      <alignment vertical="center"/>
    </xf>
    <xf numFmtId="0" fontId="13" fillId="0" borderId="13" xfId="0" applyFont="1" applyBorder="1" applyAlignment="1">
      <alignment vertical="center"/>
    </xf>
    <xf numFmtId="0" fontId="2" fillId="5" borderId="94" xfId="0" applyFont="1" applyFill="1" applyBorder="1" applyAlignment="1">
      <alignment horizontal="center" vertical="center" wrapText="1"/>
    </xf>
    <xf numFmtId="0" fontId="7" fillId="7" borderId="83" xfId="0" applyFont="1" applyFill="1" applyBorder="1" applyAlignment="1">
      <alignment horizontal="center" vertical="center" wrapText="1"/>
    </xf>
    <xf numFmtId="0" fontId="7" fillId="7" borderId="82" xfId="0" applyFont="1" applyFill="1" applyBorder="1" applyAlignment="1">
      <alignment horizontal="center" vertical="center" wrapText="1"/>
    </xf>
    <xf numFmtId="0" fontId="7" fillId="9" borderId="82" xfId="0" applyFont="1" applyFill="1" applyBorder="1" applyAlignment="1">
      <alignment horizontal="center" vertical="center" wrapText="1"/>
    </xf>
    <xf numFmtId="0" fontId="7" fillId="9" borderId="84" xfId="0" applyFont="1" applyFill="1" applyBorder="1" applyAlignment="1">
      <alignment horizontal="center" vertical="center" wrapText="1"/>
    </xf>
    <xf numFmtId="0" fontId="7" fillId="0" borderId="13" xfId="0" applyFont="1" applyBorder="1" applyAlignment="1">
      <alignment vertical="center"/>
    </xf>
    <xf numFmtId="0" fontId="7" fillId="7" borderId="93" xfId="0" applyFont="1" applyFill="1" applyBorder="1" applyAlignment="1">
      <alignment horizontal="center" vertical="center" wrapText="1"/>
    </xf>
    <xf numFmtId="0" fontId="7" fillId="7" borderId="36" xfId="0" applyFont="1" applyFill="1" applyBorder="1" applyAlignment="1">
      <alignment horizontal="center" vertical="center" wrapText="1"/>
    </xf>
    <xf numFmtId="0" fontId="7" fillId="7" borderId="94" xfId="0" applyFont="1" applyFill="1" applyBorder="1" applyAlignment="1">
      <alignment horizontal="center" vertical="center" wrapText="1"/>
    </xf>
    <xf numFmtId="0" fontId="13" fillId="0" borderId="5" xfId="0" applyFont="1" applyBorder="1" applyAlignment="1">
      <alignment horizontal="center" vertical="center"/>
    </xf>
    <xf numFmtId="0" fontId="13" fillId="0" borderId="5" xfId="0" applyFont="1" applyBorder="1" applyAlignment="1">
      <alignment vertical="center"/>
    </xf>
    <xf numFmtId="0" fontId="13" fillId="0" borderId="69" xfId="0" applyFont="1" applyBorder="1" applyAlignment="1">
      <alignment vertical="center"/>
    </xf>
    <xf numFmtId="0" fontId="13" fillId="0" borderId="4" xfId="0" applyFont="1" applyBorder="1" applyAlignment="1">
      <alignment vertical="center"/>
    </xf>
    <xf numFmtId="0" fontId="13" fillId="0" borderId="2" xfId="0" applyFont="1" applyBorder="1" applyAlignment="1">
      <alignment vertical="center"/>
    </xf>
    <xf numFmtId="0" fontId="2" fillId="6" borderId="37" xfId="0" applyFont="1" applyFill="1" applyBorder="1" applyAlignment="1">
      <alignment horizontal="center" vertical="center"/>
    </xf>
    <xf numFmtId="0" fontId="13" fillId="0" borderId="3" xfId="0" applyFont="1" applyBorder="1" applyAlignment="1">
      <alignment vertical="center"/>
    </xf>
    <xf numFmtId="0" fontId="13" fillId="0" borderId="40" xfId="0" applyFont="1" applyBorder="1" applyAlignment="1">
      <alignment horizontal="center" vertical="center"/>
    </xf>
    <xf numFmtId="0" fontId="13" fillId="8" borderId="40" xfId="0" applyFont="1" applyFill="1" applyBorder="1" applyAlignment="1">
      <alignment horizontal="center" vertical="center"/>
    </xf>
    <xf numFmtId="0" fontId="13" fillId="0" borderId="1" xfId="0" applyFont="1" applyBorder="1" applyAlignment="1">
      <alignment horizontal="left" vertical="center"/>
    </xf>
    <xf numFmtId="0" fontId="13" fillId="0" borderId="42" xfId="0" applyFont="1" applyBorder="1" applyAlignment="1">
      <alignment horizontal="center" vertical="center"/>
    </xf>
    <xf numFmtId="0" fontId="5" fillId="0" borderId="5" xfId="0" applyFont="1" applyBorder="1" applyAlignment="1">
      <alignment vertical="center"/>
    </xf>
    <xf numFmtId="0" fontId="9" fillId="0" borderId="81" xfId="0" applyFont="1" applyBorder="1" applyAlignment="1">
      <alignment vertical="center"/>
    </xf>
    <xf numFmtId="0" fontId="6" fillId="9" borderId="19" xfId="0" applyFont="1" applyFill="1" applyBorder="1" applyAlignment="1">
      <alignment horizontal="center" vertical="center" wrapText="1"/>
    </xf>
    <xf numFmtId="0" fontId="6" fillId="8" borderId="97" xfId="0" applyFont="1" applyFill="1" applyBorder="1" applyAlignment="1">
      <alignment horizontal="center" vertical="center"/>
    </xf>
    <xf numFmtId="0" fontId="6" fillId="0" borderId="97" xfId="0" applyFont="1" applyBorder="1" applyAlignment="1">
      <alignment horizontal="center" vertical="center"/>
    </xf>
    <xf numFmtId="0" fontId="6" fillId="0" borderId="101" xfId="0" applyFont="1" applyBorder="1" applyAlignment="1">
      <alignment horizontal="center" vertical="center"/>
    </xf>
    <xf numFmtId="0" fontId="6" fillId="0" borderId="102" xfId="0" applyFont="1" applyBorder="1" applyAlignment="1">
      <alignment horizontal="center" vertical="center"/>
    </xf>
    <xf numFmtId="0" fontId="9" fillId="0" borderId="3" xfId="0" applyFont="1" applyBorder="1" applyAlignment="1">
      <alignment horizontal="left" vertical="center"/>
    </xf>
    <xf numFmtId="0" fontId="6" fillId="9" borderId="56" xfId="0" applyFont="1" applyFill="1" applyBorder="1" applyAlignment="1">
      <alignment horizontal="center" vertical="center" wrapText="1"/>
    </xf>
    <xf numFmtId="0" fontId="6" fillId="0" borderId="3" xfId="0" applyFont="1" applyBorder="1" applyAlignment="1">
      <alignment vertical="center"/>
    </xf>
    <xf numFmtId="0" fontId="9" fillId="0" borderId="1" xfId="0" applyFont="1" applyBorder="1" applyAlignment="1">
      <alignment horizontal="left" vertical="center"/>
    </xf>
    <xf numFmtId="0" fontId="9" fillId="0" borderId="9" xfId="0" applyFont="1" applyBorder="1" applyAlignment="1" applyProtection="1">
      <alignment horizontal="center" vertical="center"/>
      <protection locked="0"/>
    </xf>
    <xf numFmtId="0" fontId="9" fillId="0" borderId="10" xfId="0" applyFont="1" applyBorder="1" applyAlignment="1" applyProtection="1">
      <alignment horizontal="center" vertical="center"/>
      <protection locked="0"/>
    </xf>
    <xf numFmtId="0" fontId="9" fillId="0" borderId="11" xfId="0" applyFont="1" applyBorder="1" applyAlignment="1" applyProtection="1">
      <alignment horizontal="center" vertical="center"/>
      <protection locked="0"/>
    </xf>
    <xf numFmtId="0" fontId="6" fillId="0" borderId="9" xfId="0" applyFont="1" applyBorder="1" applyAlignment="1" applyProtection="1">
      <alignment horizontal="center" vertical="center"/>
      <protection locked="0"/>
    </xf>
    <xf numFmtId="0" fontId="6" fillId="0" borderId="10" xfId="0" applyFont="1" applyBorder="1" applyAlignment="1" applyProtection="1">
      <alignment horizontal="center" vertical="center"/>
      <protection locked="0"/>
    </xf>
    <xf numFmtId="0" fontId="6" fillId="0" borderId="11" xfId="0" applyFont="1" applyBorder="1" applyAlignment="1" applyProtection="1">
      <alignment horizontal="center" vertical="center"/>
      <protection locked="0"/>
    </xf>
    <xf numFmtId="0" fontId="6" fillId="0" borderId="7" xfId="0" applyFont="1" applyBorder="1" applyAlignment="1" applyProtection="1">
      <alignment horizontal="center" vertical="center"/>
      <protection locked="0"/>
    </xf>
    <xf numFmtId="0" fontId="7" fillId="0" borderId="85" xfId="0" applyFont="1" applyBorder="1" applyAlignment="1" applyProtection="1">
      <alignment horizontal="center" vertical="center"/>
      <protection locked="0"/>
    </xf>
    <xf numFmtId="0" fontId="7" fillId="0" borderId="86" xfId="0" applyFont="1" applyBorder="1" applyAlignment="1" applyProtection="1">
      <alignment horizontal="center" vertical="center"/>
      <protection locked="0"/>
    </xf>
    <xf numFmtId="1" fontId="7" fillId="8" borderId="86" xfId="0" applyNumberFormat="1" applyFont="1" applyFill="1" applyBorder="1" applyAlignment="1" applyProtection="1">
      <alignment horizontal="center" vertical="center"/>
      <protection locked="0"/>
    </xf>
    <xf numFmtId="0" fontId="7" fillId="0" borderId="87" xfId="0" applyFont="1" applyBorder="1" applyAlignment="1" applyProtection="1">
      <alignment horizontal="center" vertical="center"/>
      <protection locked="0"/>
    </xf>
    <xf numFmtId="0" fontId="9" fillId="0" borderId="20" xfId="0" applyFont="1" applyBorder="1" applyAlignment="1" applyProtection="1">
      <alignment horizontal="center" vertical="center"/>
      <protection locked="0"/>
    </xf>
    <xf numFmtId="0" fontId="9" fillId="0" borderId="11" xfId="0" applyNumberFormat="1" applyFont="1" applyBorder="1" applyAlignment="1" applyProtection="1">
      <alignment horizontal="center" vertical="center"/>
      <protection locked="0"/>
    </xf>
    <xf numFmtId="1" fontId="9" fillId="0" borderId="10" xfId="0" applyNumberFormat="1" applyFont="1" applyBorder="1" applyAlignment="1" applyProtection="1">
      <alignment horizontal="center" vertical="center"/>
      <protection locked="0"/>
    </xf>
    <xf numFmtId="0" fontId="9" fillId="0" borderId="57" xfId="0" applyFont="1" applyBorder="1" applyAlignment="1" applyProtection="1">
      <alignment horizontal="center" vertical="center"/>
      <protection locked="0"/>
    </xf>
    <xf numFmtId="0" fontId="2" fillId="4" borderId="58" xfId="0" applyFont="1" applyFill="1" applyBorder="1" applyAlignment="1">
      <alignment horizontal="center" vertical="center" wrapText="1"/>
    </xf>
    <xf numFmtId="0" fontId="2" fillId="4" borderId="64" xfId="0" applyFont="1" applyFill="1" applyBorder="1" applyAlignment="1">
      <alignment horizontal="center" vertical="center" wrapText="1"/>
    </xf>
    <xf numFmtId="0" fontId="2" fillId="4" borderId="65" xfId="0" applyFont="1" applyFill="1" applyBorder="1" applyAlignment="1">
      <alignment horizontal="center" vertical="center" wrapText="1"/>
    </xf>
    <xf numFmtId="0" fontId="2" fillId="4" borderId="60" xfId="0" applyFont="1" applyFill="1" applyBorder="1" applyAlignment="1">
      <alignment horizontal="center" vertical="center" wrapText="1"/>
    </xf>
    <xf numFmtId="0" fontId="2" fillId="4" borderId="0" xfId="0" applyFont="1" applyFill="1" applyBorder="1" applyAlignment="1">
      <alignment horizontal="center" vertical="center" wrapText="1"/>
    </xf>
    <xf numFmtId="0" fontId="2" fillId="4" borderId="66" xfId="0" applyFont="1" applyFill="1" applyBorder="1" applyAlignment="1">
      <alignment horizontal="center" vertical="center" wrapText="1"/>
    </xf>
    <xf numFmtId="0" fontId="5" fillId="3" borderId="58" xfId="0" applyFont="1" applyFill="1" applyBorder="1" applyAlignment="1">
      <alignment horizontal="left" vertical="top" wrapText="1"/>
    </xf>
    <xf numFmtId="0" fontId="5" fillId="3" borderId="64" xfId="0" applyFont="1" applyFill="1" applyBorder="1" applyAlignment="1">
      <alignment horizontal="left" vertical="top" wrapText="1"/>
    </xf>
    <xf numFmtId="0" fontId="5" fillId="3" borderId="65" xfId="0" applyFont="1" applyFill="1" applyBorder="1" applyAlignment="1">
      <alignment horizontal="left" vertical="top" wrapText="1"/>
    </xf>
    <xf numFmtId="0" fontId="5" fillId="3" borderId="60" xfId="0" applyFont="1" applyFill="1" applyBorder="1" applyAlignment="1">
      <alignment horizontal="left" vertical="top" wrapText="1"/>
    </xf>
    <xf numFmtId="0" fontId="5" fillId="3" borderId="0" xfId="0" applyFont="1" applyFill="1" applyBorder="1" applyAlignment="1">
      <alignment horizontal="left" vertical="top" wrapText="1"/>
    </xf>
    <xf numFmtId="0" fontId="5" fillId="3" borderId="66" xfId="0" applyFont="1" applyFill="1" applyBorder="1" applyAlignment="1">
      <alignment horizontal="left" vertical="top" wrapText="1"/>
    </xf>
    <xf numFmtId="0" fontId="5" fillId="3" borderId="62" xfId="0" applyFont="1" applyFill="1" applyBorder="1" applyAlignment="1">
      <alignment horizontal="left" vertical="top" wrapText="1"/>
    </xf>
    <xf numFmtId="0" fontId="5" fillId="3" borderId="67" xfId="0" applyFont="1" applyFill="1" applyBorder="1" applyAlignment="1">
      <alignment horizontal="left" vertical="top" wrapText="1"/>
    </xf>
    <xf numFmtId="0" fontId="5" fillId="3" borderId="68" xfId="0" applyFont="1" applyFill="1" applyBorder="1" applyAlignment="1">
      <alignment horizontal="left" vertical="top" wrapText="1"/>
    </xf>
    <xf numFmtId="0" fontId="8" fillId="3" borderId="67" xfId="0" applyFont="1" applyFill="1" applyBorder="1" applyAlignment="1">
      <alignment horizontal="center"/>
    </xf>
    <xf numFmtId="0" fontId="0" fillId="12" borderId="62" xfId="0" applyFont="1" applyFill="1" applyBorder="1" applyAlignment="1">
      <alignment horizontal="center"/>
    </xf>
    <xf numFmtId="0" fontId="0" fillId="12" borderId="67" xfId="0" applyFont="1" applyFill="1" applyBorder="1" applyAlignment="1">
      <alignment horizontal="center"/>
    </xf>
    <xf numFmtId="0" fontId="0" fillId="12" borderId="68" xfId="0" applyFont="1" applyFill="1" applyBorder="1" applyAlignment="1">
      <alignment horizontal="center"/>
    </xf>
    <xf numFmtId="0" fontId="0" fillId="0" borderId="58" xfId="0" applyFont="1" applyBorder="1" applyAlignment="1">
      <alignment horizontal="center"/>
    </xf>
    <xf numFmtId="0" fontId="0" fillId="0" borderId="64" xfId="0" applyFont="1" applyBorder="1" applyAlignment="1">
      <alignment horizontal="center"/>
    </xf>
    <xf numFmtId="0" fontId="0" fillId="0" borderId="65" xfId="0" applyFont="1" applyBorder="1" applyAlignment="1">
      <alignment horizontal="center"/>
    </xf>
    <xf numFmtId="0" fontId="0" fillId="0" borderId="60" xfId="0" applyFont="1" applyBorder="1" applyAlignment="1">
      <alignment horizontal="center"/>
    </xf>
    <xf numFmtId="0" fontId="0" fillId="0" borderId="0" xfId="0" applyFont="1" applyBorder="1" applyAlignment="1">
      <alignment horizontal="center"/>
    </xf>
    <xf numFmtId="0" fontId="0" fillId="0" borderId="66" xfId="0" applyFont="1" applyBorder="1" applyAlignment="1">
      <alignment horizontal="center"/>
    </xf>
    <xf numFmtId="0" fontId="0" fillId="0" borderId="62" xfId="0" applyFont="1" applyBorder="1" applyAlignment="1">
      <alignment horizontal="center"/>
    </xf>
    <xf numFmtId="0" fontId="0" fillId="0" borderId="67" xfId="0" applyFont="1" applyBorder="1" applyAlignment="1">
      <alignment horizontal="center"/>
    </xf>
    <xf numFmtId="0" fontId="0" fillId="0" borderId="68" xfId="0" applyFont="1" applyBorder="1" applyAlignment="1">
      <alignment horizontal="center"/>
    </xf>
    <xf numFmtId="0" fontId="0" fillId="12" borderId="47" xfId="0" applyFont="1" applyFill="1" applyBorder="1" applyAlignment="1">
      <alignment horizontal="center"/>
    </xf>
    <xf numFmtId="0" fontId="0" fillId="12" borderId="46" xfId="0" applyFont="1" applyFill="1" applyBorder="1" applyAlignment="1">
      <alignment horizontal="center"/>
    </xf>
    <xf numFmtId="0" fontId="0" fillId="12" borderId="54" xfId="0" applyFont="1" applyFill="1" applyBorder="1" applyAlignment="1">
      <alignment horizontal="center"/>
    </xf>
    <xf numFmtId="0" fontId="9" fillId="8" borderId="77" xfId="0" applyFont="1" applyFill="1" applyBorder="1" applyAlignment="1">
      <alignment horizontal="left" vertical="center"/>
    </xf>
    <xf numFmtId="0" fontId="9" fillId="8" borderId="67" xfId="0" applyFont="1" applyFill="1" applyBorder="1" applyAlignment="1">
      <alignment horizontal="left" vertical="center"/>
    </xf>
    <xf numFmtId="0" fontId="9" fillId="8" borderId="68" xfId="0" applyFont="1" applyFill="1" applyBorder="1" applyAlignment="1">
      <alignment horizontal="left" vertical="center"/>
    </xf>
    <xf numFmtId="0" fontId="9" fillId="0" borderId="75" xfId="0" applyFont="1" applyBorder="1" applyAlignment="1">
      <alignment horizontal="left" vertical="center"/>
    </xf>
    <xf numFmtId="0" fontId="9" fillId="0" borderId="0" xfId="0" applyFont="1" applyBorder="1" applyAlignment="1">
      <alignment horizontal="left" vertical="center"/>
    </xf>
    <xf numFmtId="0" fontId="9" fillId="0" borderId="66" xfId="0" applyFont="1" applyBorder="1" applyAlignment="1">
      <alignment horizontal="left" vertical="center"/>
    </xf>
    <xf numFmtId="0" fontId="9" fillId="8" borderId="75" xfId="0" applyFont="1" applyFill="1" applyBorder="1" applyAlignment="1">
      <alignment horizontal="left" vertical="center"/>
    </xf>
    <xf numFmtId="0" fontId="9" fillId="8" borderId="0" xfId="0" applyFont="1" applyFill="1" applyBorder="1" applyAlignment="1">
      <alignment horizontal="left" vertical="center"/>
    </xf>
    <xf numFmtId="0" fontId="9" fillId="8" borderId="66" xfId="0" applyFont="1" applyFill="1" applyBorder="1" applyAlignment="1">
      <alignment horizontal="left" vertical="center"/>
    </xf>
    <xf numFmtId="0" fontId="2" fillId="6" borderId="76" xfId="0" applyFont="1" applyFill="1" applyBorder="1" applyAlignment="1">
      <alignment horizontal="center" vertical="center"/>
    </xf>
    <xf numFmtId="0" fontId="2" fillId="6" borderId="64" xfId="0" applyFont="1" applyFill="1" applyBorder="1" applyAlignment="1">
      <alignment horizontal="center" vertical="center"/>
    </xf>
    <xf numFmtId="0" fontId="2" fillId="6" borderId="65" xfId="0" applyFont="1" applyFill="1" applyBorder="1" applyAlignment="1">
      <alignment horizontal="center" vertical="center"/>
    </xf>
    <xf numFmtId="0" fontId="7" fillId="2" borderId="29" xfId="0" applyFont="1" applyFill="1" applyBorder="1" applyAlignment="1">
      <alignment horizontal="center" vertical="center"/>
    </xf>
    <xf numFmtId="0" fontId="7" fillId="2" borderId="30" xfId="0" applyFont="1" applyFill="1" applyBorder="1" applyAlignment="1">
      <alignment horizontal="center" vertical="center"/>
    </xf>
    <xf numFmtId="0" fontId="7" fillId="2" borderId="71" xfId="0" applyFont="1" applyFill="1" applyBorder="1" applyAlignment="1">
      <alignment horizontal="center" vertical="center"/>
    </xf>
    <xf numFmtId="0" fontId="2" fillId="4" borderId="33" xfId="0" applyFont="1" applyFill="1" applyBorder="1" applyAlignment="1">
      <alignment horizontal="center" vertical="center"/>
    </xf>
    <xf numFmtId="0" fontId="2" fillId="4" borderId="32" xfId="0" applyFont="1" applyFill="1" applyBorder="1" applyAlignment="1">
      <alignment horizontal="center" vertical="center"/>
    </xf>
    <xf numFmtId="0" fontId="2" fillId="6" borderId="58" xfId="0" applyFont="1" applyFill="1" applyBorder="1" applyAlignment="1">
      <alignment horizontal="center" vertical="center"/>
    </xf>
    <xf numFmtId="0" fontId="2" fillId="6" borderId="73" xfId="0" applyFont="1" applyFill="1" applyBorder="1" applyAlignment="1">
      <alignment horizontal="center" vertical="center"/>
    </xf>
    <xf numFmtId="0" fontId="2" fillId="6" borderId="74" xfId="0" applyFont="1" applyFill="1" applyBorder="1" applyAlignment="1">
      <alignment horizontal="center" vertical="center"/>
    </xf>
    <xf numFmtId="0" fontId="2" fillId="4" borderId="29" xfId="0" applyFont="1" applyFill="1" applyBorder="1" applyAlignment="1">
      <alignment horizontal="center" vertical="center"/>
    </xf>
    <xf numFmtId="0" fontId="2" fillId="4" borderId="30" xfId="0" applyFont="1" applyFill="1" applyBorder="1" applyAlignment="1">
      <alignment horizontal="center" vertical="center"/>
    </xf>
    <xf numFmtId="0" fontId="2" fillId="4" borderId="71" xfId="0" applyFont="1" applyFill="1" applyBorder="1" applyAlignment="1">
      <alignment horizontal="center" vertical="center"/>
    </xf>
    <xf numFmtId="0" fontId="9" fillId="8" borderId="75" xfId="0" applyFont="1" applyFill="1" applyBorder="1" applyAlignment="1">
      <alignment horizontal="left" vertical="center" wrapText="1"/>
    </xf>
    <xf numFmtId="0" fontId="9" fillId="8" borderId="0" xfId="0" applyFont="1" applyFill="1" applyBorder="1" applyAlignment="1">
      <alignment horizontal="left" vertical="center" wrapText="1"/>
    </xf>
    <xf numFmtId="0" fontId="9" fillId="8" borderId="66" xfId="0" applyFont="1" applyFill="1" applyBorder="1" applyAlignment="1">
      <alignment horizontal="left" vertical="center" wrapText="1"/>
    </xf>
    <xf numFmtId="0" fontId="9" fillId="0" borderId="75" xfId="0" applyFont="1" applyBorder="1" applyAlignment="1">
      <alignment horizontal="left" vertical="center" wrapText="1"/>
    </xf>
    <xf numFmtId="0" fontId="9" fillId="0" borderId="0" xfId="0" applyFont="1" applyBorder="1" applyAlignment="1">
      <alignment horizontal="left" vertical="center" wrapText="1"/>
    </xf>
    <xf numFmtId="0" fontId="9" fillId="0" borderId="66" xfId="0" applyFont="1" applyBorder="1" applyAlignment="1">
      <alignment horizontal="left" vertical="center" wrapText="1"/>
    </xf>
    <xf numFmtId="0" fontId="9" fillId="0" borderId="77" xfId="0" applyFont="1" applyBorder="1" applyAlignment="1">
      <alignment horizontal="left" vertical="center" wrapText="1"/>
    </xf>
    <xf numFmtId="0" fontId="9" fillId="0" borderId="67" xfId="0" applyFont="1" applyBorder="1" applyAlignment="1">
      <alignment horizontal="left" vertical="center" wrapText="1"/>
    </xf>
    <xf numFmtId="0" fontId="9" fillId="0" borderId="68" xfId="0" applyFont="1" applyBorder="1" applyAlignment="1">
      <alignment horizontal="left" vertical="center" wrapText="1"/>
    </xf>
    <xf numFmtId="0" fontId="7" fillId="9" borderId="22" xfId="0" applyFont="1" applyFill="1" applyBorder="1" applyAlignment="1">
      <alignment horizontal="center" vertical="center" wrapText="1"/>
    </xf>
    <xf numFmtId="0" fontId="7" fillId="9" borderId="16" xfId="0" applyFont="1" applyFill="1" applyBorder="1" applyAlignment="1">
      <alignment horizontal="center" vertical="center" wrapText="1"/>
    </xf>
    <xf numFmtId="0" fontId="6" fillId="0" borderId="22" xfId="0" applyFont="1" applyBorder="1" applyAlignment="1">
      <alignment horizontal="center" vertical="center"/>
    </xf>
    <xf numFmtId="0" fontId="6" fillId="0" borderId="23" xfId="0" applyFont="1" applyBorder="1" applyAlignment="1">
      <alignment horizontal="center" vertical="center"/>
    </xf>
    <xf numFmtId="0" fontId="6" fillId="0" borderId="24" xfId="0" applyFont="1" applyBorder="1" applyAlignment="1">
      <alignment horizontal="center" vertical="center"/>
    </xf>
    <xf numFmtId="0" fontId="7" fillId="9" borderId="95" xfId="0" applyFont="1" applyFill="1" applyBorder="1" applyAlignment="1">
      <alignment horizontal="center" vertical="center" wrapText="1"/>
    </xf>
    <xf numFmtId="0" fontId="7" fillId="9" borderId="96" xfId="0" applyFont="1" applyFill="1" applyBorder="1" applyAlignment="1">
      <alignment horizontal="center" vertical="center" wrapText="1"/>
    </xf>
    <xf numFmtId="0" fontId="2" fillId="6" borderId="70" xfId="0" applyFont="1" applyFill="1" applyBorder="1" applyAlignment="1">
      <alignment horizontal="center" vertical="center"/>
    </xf>
    <xf numFmtId="0" fontId="7" fillId="2" borderId="33" xfId="0" applyFont="1" applyFill="1" applyBorder="1" applyAlignment="1">
      <alignment horizontal="center" vertical="center"/>
    </xf>
    <xf numFmtId="0" fontId="7" fillId="2" borderId="31" xfId="0" applyFont="1" applyFill="1" applyBorder="1" applyAlignment="1">
      <alignment horizontal="center" vertical="center"/>
    </xf>
    <xf numFmtId="0" fontId="7" fillId="2" borderId="32" xfId="0" applyFont="1" applyFill="1" applyBorder="1" applyAlignment="1">
      <alignment horizontal="center" vertical="center"/>
    </xf>
    <xf numFmtId="0" fontId="2" fillId="4" borderId="47" xfId="0" applyFont="1" applyFill="1" applyBorder="1" applyAlignment="1">
      <alignment horizontal="center" vertical="center"/>
    </xf>
    <xf numFmtId="0" fontId="2" fillId="4" borderId="46" xfId="0" applyFont="1" applyFill="1" applyBorder="1" applyAlignment="1">
      <alignment horizontal="center" vertical="center"/>
    </xf>
    <xf numFmtId="0" fontId="2" fillId="4" borderId="54" xfId="0" applyFont="1" applyFill="1" applyBorder="1" applyAlignment="1">
      <alignment horizontal="center" vertical="center"/>
    </xf>
    <xf numFmtId="0" fontId="2" fillId="4" borderId="31" xfId="0" applyFont="1" applyFill="1" applyBorder="1" applyAlignment="1">
      <alignment horizontal="center" vertical="center"/>
    </xf>
    <xf numFmtId="0" fontId="2" fillId="4" borderId="78" xfId="0" applyFont="1" applyFill="1" applyBorder="1" applyAlignment="1">
      <alignment horizontal="center" vertical="center"/>
    </xf>
    <xf numFmtId="0" fontId="13" fillId="8" borderId="14" xfId="0" applyFont="1" applyFill="1" applyBorder="1" applyAlignment="1">
      <alignment horizontal="left" vertical="center"/>
    </xf>
    <xf numFmtId="0" fontId="13" fillId="8" borderId="41" xfId="0" applyFont="1" applyFill="1" applyBorder="1" applyAlignment="1">
      <alignment horizontal="left" vertical="center"/>
    </xf>
    <xf numFmtId="0" fontId="13" fillId="0" borderId="7" xfId="0" applyFont="1" applyBorder="1" applyAlignment="1">
      <alignment horizontal="center" vertical="center"/>
    </xf>
    <xf numFmtId="0" fontId="7" fillId="0" borderId="7" xfId="0" applyFont="1" applyBorder="1" applyAlignment="1">
      <alignment horizontal="center" vertical="center"/>
    </xf>
    <xf numFmtId="0" fontId="7" fillId="0" borderId="6" xfId="0" applyFont="1" applyBorder="1" applyAlignment="1">
      <alignment horizontal="center" vertical="center"/>
    </xf>
    <xf numFmtId="0" fontId="7" fillId="0" borderId="9" xfId="0" applyFont="1" applyBorder="1" applyAlignment="1">
      <alignment horizontal="center" vertical="center"/>
    </xf>
    <xf numFmtId="0" fontId="7" fillId="0" borderId="10" xfId="0" applyFont="1" applyBorder="1" applyAlignment="1">
      <alignment horizontal="center" vertical="center"/>
    </xf>
    <xf numFmtId="0" fontId="2" fillId="10" borderId="40" xfId="0" applyFont="1" applyFill="1" applyBorder="1" applyAlignment="1">
      <alignment horizontal="center" vertical="center"/>
    </xf>
    <xf numFmtId="0" fontId="2" fillId="10" borderId="14" xfId="0" applyFont="1" applyFill="1" applyBorder="1" applyAlignment="1">
      <alignment horizontal="center" vertical="center"/>
    </xf>
    <xf numFmtId="0" fontId="2" fillId="10" borderId="41" xfId="0" applyFont="1" applyFill="1" applyBorder="1" applyAlignment="1">
      <alignment horizontal="center" vertical="center"/>
    </xf>
    <xf numFmtId="0" fontId="13" fillId="0" borderId="14" xfId="0" applyFont="1" applyBorder="1" applyAlignment="1">
      <alignment horizontal="left" vertical="center"/>
    </xf>
    <xf numFmtId="0" fontId="13" fillId="0" borderId="41" xfId="0" applyFont="1" applyBorder="1" applyAlignment="1">
      <alignment horizontal="left" vertical="center"/>
    </xf>
    <xf numFmtId="0" fontId="13" fillId="0" borderId="43" xfId="0" applyFont="1" applyBorder="1" applyAlignment="1">
      <alignment horizontal="left" vertical="center"/>
    </xf>
    <xf numFmtId="0" fontId="13" fillId="0" borderId="44" xfId="0" applyFont="1" applyBorder="1" applyAlignment="1">
      <alignment horizontal="left" vertical="center"/>
    </xf>
    <xf numFmtId="0" fontId="2" fillId="6" borderId="38" xfId="0" applyFont="1" applyFill="1" applyBorder="1" applyAlignment="1">
      <alignment horizontal="center" vertical="center"/>
    </xf>
    <xf numFmtId="0" fontId="2" fillId="6" borderId="39" xfId="0" applyFont="1" applyFill="1" applyBorder="1" applyAlignment="1">
      <alignment horizontal="center" vertical="center"/>
    </xf>
    <xf numFmtId="2" fontId="7" fillId="2" borderId="7" xfId="0" applyNumberFormat="1" applyFont="1" applyFill="1" applyBorder="1" applyAlignment="1">
      <alignment horizontal="center" vertical="center"/>
    </xf>
    <xf numFmtId="2" fontId="7" fillId="2" borderId="8" xfId="0" applyNumberFormat="1" applyFont="1" applyFill="1" applyBorder="1" applyAlignment="1">
      <alignment horizontal="center" vertical="center"/>
    </xf>
    <xf numFmtId="0" fontId="2" fillId="6" borderId="15" xfId="0" applyFont="1" applyFill="1" applyBorder="1" applyAlignment="1">
      <alignment horizontal="center" vertical="center"/>
    </xf>
    <xf numFmtId="0" fontId="2" fillId="6" borderId="79" xfId="0" applyFont="1" applyFill="1" applyBorder="1" applyAlignment="1">
      <alignment horizontal="center" vertical="center"/>
    </xf>
    <xf numFmtId="0" fontId="2" fillId="6" borderId="12" xfId="0" applyFont="1" applyFill="1" applyBorder="1" applyAlignment="1">
      <alignment horizontal="center" vertical="center"/>
    </xf>
    <xf numFmtId="0" fontId="2" fillId="4" borderId="60" xfId="0" applyFont="1" applyFill="1" applyBorder="1" applyAlignment="1">
      <alignment horizontal="center" vertical="center"/>
    </xf>
    <xf numFmtId="0" fontId="2" fillId="4" borderId="0" xfId="0" applyFont="1" applyFill="1" applyBorder="1" applyAlignment="1">
      <alignment horizontal="center" vertical="center"/>
    </xf>
    <xf numFmtId="0" fontId="2" fillId="4" borderId="66" xfId="0" applyFont="1" applyFill="1" applyBorder="1" applyAlignment="1">
      <alignment horizontal="center" vertical="center"/>
    </xf>
    <xf numFmtId="0" fontId="2" fillId="4" borderId="62" xfId="0" applyFont="1" applyFill="1" applyBorder="1" applyAlignment="1">
      <alignment horizontal="center" vertical="center"/>
    </xf>
    <xf numFmtId="0" fontId="2" fillId="4" borderId="67" xfId="0" applyFont="1" applyFill="1" applyBorder="1" applyAlignment="1">
      <alignment horizontal="center" vertical="center"/>
    </xf>
    <xf numFmtId="0" fontId="2" fillId="4" borderId="68" xfId="0" applyFont="1" applyFill="1" applyBorder="1" applyAlignment="1">
      <alignment horizontal="center" vertical="center"/>
    </xf>
    <xf numFmtId="0" fontId="2" fillId="4" borderId="88" xfId="0" applyFont="1" applyFill="1" applyBorder="1" applyAlignment="1">
      <alignment horizontal="center" vertical="center"/>
    </xf>
    <xf numFmtId="0" fontId="2" fillId="4" borderId="89" xfId="0" applyFont="1" applyFill="1" applyBorder="1" applyAlignment="1">
      <alignment horizontal="center" vertical="center"/>
    </xf>
    <xf numFmtId="0" fontId="2" fillId="4" borderId="90" xfId="0" applyFont="1" applyFill="1" applyBorder="1" applyAlignment="1">
      <alignment horizontal="center" vertical="center"/>
    </xf>
    <xf numFmtId="0" fontId="7" fillId="2" borderId="47" xfId="0" applyFont="1" applyFill="1" applyBorder="1" applyAlignment="1">
      <alignment horizontal="center" vertical="center"/>
    </xf>
    <xf numFmtId="0" fontId="7" fillId="2" borderId="46" xfId="0" applyFont="1" applyFill="1" applyBorder="1" applyAlignment="1">
      <alignment horizontal="center" vertical="center"/>
    </xf>
    <xf numFmtId="0" fontId="7" fillId="2" borderId="54" xfId="0" applyFont="1" applyFill="1" applyBorder="1" applyAlignment="1">
      <alignment horizontal="center" vertical="center"/>
    </xf>
    <xf numFmtId="0" fontId="2" fillId="4" borderId="58" xfId="0" applyFont="1" applyFill="1" applyBorder="1" applyAlignment="1">
      <alignment horizontal="center" vertical="center"/>
    </xf>
    <xf numFmtId="0" fontId="2" fillId="4" borderId="64" xfId="0" applyFont="1" applyFill="1" applyBorder="1" applyAlignment="1">
      <alignment horizontal="center" vertical="center"/>
    </xf>
    <xf numFmtId="0" fontId="2" fillId="4" borderId="65" xfId="0" applyFont="1" applyFill="1" applyBorder="1" applyAlignment="1">
      <alignment horizontal="center" vertical="center"/>
    </xf>
    <xf numFmtId="0" fontId="2" fillId="5" borderId="93" xfId="0" applyFont="1" applyFill="1" applyBorder="1" applyAlignment="1">
      <alignment horizontal="center" vertical="center" wrapText="1"/>
    </xf>
    <xf numFmtId="0" fontId="2" fillId="5" borderId="36" xfId="0" applyFont="1" applyFill="1" applyBorder="1" applyAlignment="1">
      <alignment horizontal="center" vertical="center" wrapText="1"/>
    </xf>
    <xf numFmtId="0" fontId="2" fillId="4" borderId="91" xfId="0" applyFont="1" applyFill="1" applyBorder="1" applyAlignment="1">
      <alignment horizontal="center" vertical="center"/>
    </xf>
    <xf numFmtId="0" fontId="2" fillId="4" borderId="35" xfId="0" applyFont="1" applyFill="1" applyBorder="1" applyAlignment="1">
      <alignment horizontal="center" vertical="center"/>
    </xf>
    <xf numFmtId="0" fontId="2" fillId="4" borderId="92" xfId="0" applyFont="1" applyFill="1" applyBorder="1" applyAlignment="1">
      <alignment horizontal="center" vertical="center"/>
    </xf>
    <xf numFmtId="1" fontId="13" fillId="11" borderId="7" xfId="0" applyNumberFormat="1" applyFont="1" applyFill="1" applyBorder="1" applyAlignment="1">
      <alignment horizontal="center" vertical="center"/>
    </xf>
    <xf numFmtId="1" fontId="13" fillId="11" borderId="8" xfId="0" applyNumberFormat="1" applyFont="1" applyFill="1" applyBorder="1" applyAlignment="1">
      <alignment horizontal="center" vertical="center"/>
    </xf>
    <xf numFmtId="1" fontId="13" fillId="11" borderId="10" xfId="0" applyNumberFormat="1" applyFont="1" applyFill="1" applyBorder="1" applyAlignment="1">
      <alignment horizontal="center" vertical="center"/>
    </xf>
    <xf numFmtId="1" fontId="13" fillId="11" borderId="11" xfId="0" applyNumberFormat="1" applyFont="1" applyFill="1" applyBorder="1" applyAlignment="1">
      <alignment horizontal="center" vertical="center"/>
    </xf>
    <xf numFmtId="0" fontId="9" fillId="8" borderId="98" xfId="0" applyFont="1" applyFill="1" applyBorder="1" applyAlignment="1">
      <alignment horizontal="left" vertical="center"/>
    </xf>
    <xf numFmtId="0" fontId="9" fillId="8" borderId="99" xfId="0" applyFont="1" applyFill="1" applyBorder="1" applyAlignment="1">
      <alignment horizontal="left" vertical="center"/>
    </xf>
    <xf numFmtId="0" fontId="9" fillId="8" borderId="100" xfId="0" applyFont="1" applyFill="1" applyBorder="1" applyAlignment="1">
      <alignment horizontal="left" vertical="center"/>
    </xf>
    <xf numFmtId="0" fontId="2" fillId="6" borderId="49" xfId="0" applyFont="1" applyFill="1" applyBorder="1" applyAlignment="1">
      <alignment horizontal="center" vertical="center"/>
    </xf>
    <xf numFmtId="0" fontId="2" fillId="6" borderId="50" xfId="0" applyFont="1" applyFill="1" applyBorder="1" applyAlignment="1">
      <alignment horizontal="center" vertical="center"/>
    </xf>
    <xf numFmtId="0" fontId="2" fillId="6" borderId="51" xfId="0" applyFont="1" applyFill="1" applyBorder="1" applyAlignment="1">
      <alignment horizontal="center" vertical="center"/>
    </xf>
    <xf numFmtId="0" fontId="6" fillId="0" borderId="60" xfId="0" applyFont="1" applyBorder="1" applyAlignment="1">
      <alignment horizontal="center" vertical="center"/>
    </xf>
    <xf numFmtId="0" fontId="6" fillId="0" borderId="61" xfId="0" applyFont="1" applyBorder="1" applyAlignment="1">
      <alignment horizontal="center" vertical="center"/>
    </xf>
    <xf numFmtId="0" fontId="6" fillId="8" borderId="60" xfId="0" applyFont="1" applyFill="1" applyBorder="1" applyAlignment="1">
      <alignment horizontal="center" vertical="center"/>
    </xf>
    <xf numFmtId="0" fontId="6" fillId="8" borderId="61" xfId="0" applyFont="1" applyFill="1" applyBorder="1" applyAlignment="1">
      <alignment horizontal="center" vertical="center"/>
    </xf>
    <xf numFmtId="0" fontId="2" fillId="6" borderId="59" xfId="0" applyFont="1" applyFill="1" applyBorder="1" applyAlignment="1">
      <alignment horizontal="center" vertical="center"/>
    </xf>
    <xf numFmtId="0" fontId="6" fillId="8" borderId="62" xfId="0" applyFont="1" applyFill="1" applyBorder="1" applyAlignment="1">
      <alignment horizontal="center" vertical="center"/>
    </xf>
    <xf numFmtId="0" fontId="6" fillId="8" borderId="63" xfId="0" applyFont="1" applyFill="1" applyBorder="1" applyAlignment="1">
      <alignment horizontal="center" vertical="center"/>
    </xf>
    <xf numFmtId="0" fontId="9" fillId="0" borderId="77" xfId="0" applyFont="1" applyBorder="1" applyAlignment="1">
      <alignment horizontal="left" vertical="center"/>
    </xf>
    <xf numFmtId="0" fontId="9" fillId="0" borderId="67" xfId="0" applyFont="1" applyBorder="1" applyAlignment="1">
      <alignment horizontal="left" vertical="center"/>
    </xf>
    <xf numFmtId="0" fontId="9" fillId="0" borderId="68" xfId="0" applyFont="1" applyBorder="1" applyAlignment="1">
      <alignment horizontal="left" vertical="center"/>
    </xf>
    <xf numFmtId="0" fontId="2" fillId="4" borderId="15" xfId="0" applyFont="1" applyFill="1" applyBorder="1" applyAlignment="1">
      <alignment horizontal="center" vertical="center"/>
    </xf>
    <xf numFmtId="0" fontId="2" fillId="4" borderId="12" xfId="0" applyFont="1" applyFill="1" applyBorder="1" applyAlignment="1">
      <alignment horizontal="center" vertical="center"/>
    </xf>
  </cellXfs>
  <cellStyles count="1">
    <cellStyle name="Normal" xfId="0" builtinId="0"/>
  </cellStyles>
  <dxfs count="0"/>
  <tableStyles count="0" defaultTableStyle="TableStyleMedium2" defaultPivotStyle="PivotStyleLight16"/>
  <colors>
    <mruColors>
      <color rgb="FF0000CC"/>
      <color rgb="FF006666"/>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8" Type="http://schemas.openxmlformats.org/officeDocument/2006/relationships/image" Target="../media/image3.jpeg"/><Relationship Id="rId13" Type="http://schemas.openxmlformats.org/officeDocument/2006/relationships/hyperlink" Target="#'DESAT using OC Calculator'!A1"/><Relationship Id="rId3" Type="http://schemas.openxmlformats.org/officeDocument/2006/relationships/hyperlink" Target="http://www.ti.com/corp/docs/legal/copyright.shtml" TargetMode="External"/><Relationship Id="rId7" Type="http://schemas.openxmlformats.org/officeDocument/2006/relationships/hyperlink" Target="http://www.ti.com/product/UCC21750-Q1" TargetMode="External"/><Relationship Id="rId12" Type="http://schemas.openxmlformats.org/officeDocument/2006/relationships/hyperlink" Target="#'Soft Turn-Off Calculator'!A1"/><Relationship Id="rId2" Type="http://schemas.openxmlformats.org/officeDocument/2006/relationships/image" Target="../media/image1.gif"/><Relationship Id="rId1" Type="http://schemas.openxmlformats.org/officeDocument/2006/relationships/hyperlink" Target="http://www.ti.com" TargetMode="External"/><Relationship Id="rId6" Type="http://schemas.openxmlformats.org/officeDocument/2006/relationships/hyperlink" Target="http://www.ti.com/product/UCC21710-Q1" TargetMode="External"/><Relationship Id="rId11" Type="http://schemas.openxmlformats.org/officeDocument/2006/relationships/hyperlink" Target="#'Driver IC Thermal Calcualtor'!A1"/><Relationship Id="rId5" Type="http://schemas.openxmlformats.org/officeDocument/2006/relationships/image" Target="../media/image2.jpeg"/><Relationship Id="rId15" Type="http://schemas.openxmlformats.org/officeDocument/2006/relationships/hyperlink" Target="#'Switch Shutdown Calculator'!A1"/><Relationship Id="rId10" Type="http://schemas.openxmlformats.org/officeDocument/2006/relationships/hyperlink" Target="#'Peak Drive Current Calculator'!A1"/><Relationship Id="rId4" Type="http://schemas.openxmlformats.org/officeDocument/2006/relationships/hyperlink" Target="http://www.ti.com/product/UCC21732-Q1" TargetMode="External"/><Relationship Id="rId9" Type="http://schemas.openxmlformats.org/officeDocument/2006/relationships/image" Target="../media/image4.JPG"/><Relationship Id="rId14" Type="http://schemas.openxmlformats.org/officeDocument/2006/relationships/hyperlink" Target="#'DESAT Calculator'!A1"/></Relationships>
</file>

<file path=xl/drawings/_rels/drawing2.xml.rels><?xml version="1.0" encoding="UTF-8" standalone="yes"?>
<Relationships xmlns="http://schemas.openxmlformats.org/package/2006/relationships"><Relationship Id="rId3" Type="http://schemas.openxmlformats.org/officeDocument/2006/relationships/hyperlink" Target="http://www.ti.com" TargetMode="External"/><Relationship Id="rId2" Type="http://schemas.openxmlformats.org/officeDocument/2006/relationships/hyperlink" Target="http://www.ti.com/corp/docs/legal/copyright.shtml" TargetMode="External"/><Relationship Id="rId1" Type="http://schemas.openxmlformats.org/officeDocument/2006/relationships/image" Target="../media/image5.jpeg"/><Relationship Id="rId4" Type="http://schemas.openxmlformats.org/officeDocument/2006/relationships/image" Target="../media/image1.gif"/></Relationships>
</file>

<file path=xl/drawings/_rels/drawing3.xml.rels><?xml version="1.0" encoding="UTF-8" standalone="yes"?>
<Relationships xmlns="http://schemas.openxmlformats.org/package/2006/relationships"><Relationship Id="rId3" Type="http://schemas.openxmlformats.org/officeDocument/2006/relationships/hyperlink" Target="http://www.ti.com" TargetMode="External"/><Relationship Id="rId2" Type="http://schemas.openxmlformats.org/officeDocument/2006/relationships/hyperlink" Target="http://www.ti.com/corp/docs/legal/copyright.shtml" TargetMode="External"/><Relationship Id="rId1" Type="http://schemas.openxmlformats.org/officeDocument/2006/relationships/image" Target="../media/image6.jpeg"/><Relationship Id="rId4" Type="http://schemas.openxmlformats.org/officeDocument/2006/relationships/image" Target="../media/image1.gif"/></Relationships>
</file>

<file path=xl/drawings/_rels/drawing4.xml.rels><?xml version="1.0" encoding="UTF-8" standalone="yes"?>
<Relationships xmlns="http://schemas.openxmlformats.org/package/2006/relationships"><Relationship Id="rId3" Type="http://schemas.openxmlformats.org/officeDocument/2006/relationships/image" Target="../media/image9.jpeg"/><Relationship Id="rId2" Type="http://schemas.openxmlformats.org/officeDocument/2006/relationships/image" Target="../media/image8.jpeg"/><Relationship Id="rId1" Type="http://schemas.openxmlformats.org/officeDocument/2006/relationships/image" Target="../media/image7.jpeg"/><Relationship Id="rId6" Type="http://schemas.openxmlformats.org/officeDocument/2006/relationships/image" Target="../media/image1.gif"/><Relationship Id="rId5" Type="http://schemas.openxmlformats.org/officeDocument/2006/relationships/hyperlink" Target="http://www.ti.com" TargetMode="External"/><Relationship Id="rId4" Type="http://schemas.openxmlformats.org/officeDocument/2006/relationships/hyperlink" Target="http://www.ti.com/corp/docs/legal/copyright.shtml" TargetMode="External"/></Relationships>
</file>

<file path=xl/drawings/_rels/drawing5.xml.rels><?xml version="1.0" encoding="UTF-8" standalone="yes"?>
<Relationships xmlns="http://schemas.openxmlformats.org/package/2006/relationships"><Relationship Id="rId3" Type="http://schemas.openxmlformats.org/officeDocument/2006/relationships/hyperlink" Target="http://www.ti.com/corp/docs/legal/copyright.shtml" TargetMode="External"/><Relationship Id="rId2" Type="http://schemas.openxmlformats.org/officeDocument/2006/relationships/image" Target="../media/image11.jpeg"/><Relationship Id="rId1" Type="http://schemas.openxmlformats.org/officeDocument/2006/relationships/image" Target="../media/image10.png"/><Relationship Id="rId5" Type="http://schemas.openxmlformats.org/officeDocument/2006/relationships/image" Target="../media/image1.gif"/><Relationship Id="rId4" Type="http://schemas.openxmlformats.org/officeDocument/2006/relationships/hyperlink" Target="http://www.ti.com" TargetMode="External"/></Relationships>
</file>

<file path=xl/drawings/_rels/drawing6.xml.rels><?xml version="1.0" encoding="UTF-8" standalone="yes"?>
<Relationships xmlns="http://schemas.openxmlformats.org/package/2006/relationships"><Relationship Id="rId3" Type="http://schemas.openxmlformats.org/officeDocument/2006/relationships/image" Target="../media/image14.jpeg"/><Relationship Id="rId7" Type="http://schemas.openxmlformats.org/officeDocument/2006/relationships/image" Target="../media/image1.gif"/><Relationship Id="rId2" Type="http://schemas.openxmlformats.org/officeDocument/2006/relationships/image" Target="../media/image13.png"/><Relationship Id="rId1" Type="http://schemas.openxmlformats.org/officeDocument/2006/relationships/image" Target="../media/image12.png"/><Relationship Id="rId6" Type="http://schemas.openxmlformats.org/officeDocument/2006/relationships/hyperlink" Target="http://www.ti.com" TargetMode="External"/><Relationship Id="rId5" Type="http://schemas.openxmlformats.org/officeDocument/2006/relationships/hyperlink" Target="http://www.ti.com/corp/docs/legal/copyright.shtml" TargetMode="External"/><Relationship Id="rId4" Type="http://schemas.openxmlformats.org/officeDocument/2006/relationships/image" Target="../media/image15.jpeg"/></Relationships>
</file>

<file path=xl/drawings/_rels/drawing7.xml.rels><?xml version="1.0" encoding="UTF-8" standalone="yes"?>
<Relationships xmlns="http://schemas.openxmlformats.org/package/2006/relationships"><Relationship Id="rId3" Type="http://schemas.openxmlformats.org/officeDocument/2006/relationships/hyperlink" Target="http://www.ti.com" TargetMode="External"/><Relationship Id="rId2" Type="http://schemas.openxmlformats.org/officeDocument/2006/relationships/hyperlink" Target="http://www.ti.com/corp/docs/legal/copyright.shtml" TargetMode="External"/><Relationship Id="rId1" Type="http://schemas.openxmlformats.org/officeDocument/2006/relationships/image" Target="../media/image16.png"/><Relationship Id="rId4"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1</xdr:col>
      <xdr:colOff>85724</xdr:colOff>
      <xdr:row>0</xdr:row>
      <xdr:rowOff>152399</xdr:rowOff>
    </xdr:from>
    <xdr:to>
      <xdr:col>1</xdr:col>
      <xdr:colOff>85724</xdr:colOff>
      <xdr:row>2</xdr:row>
      <xdr:rowOff>78104</xdr:rowOff>
    </xdr:to>
    <xdr:pic>
      <xdr:nvPicPr>
        <xdr:cNvPr id="2" name="Picture 1" descr="ti logo">
          <a:hlinkClick xmlns:r="http://schemas.openxmlformats.org/officeDocument/2006/relationships" r:id="rId1"/>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5724" y="152399"/>
          <a:ext cx="0" cy="3067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7</xdr:col>
      <xdr:colOff>476785</xdr:colOff>
      <xdr:row>0</xdr:row>
      <xdr:rowOff>103436</xdr:rowOff>
    </xdr:from>
    <xdr:ext cx="6960390" cy="446212"/>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4150714" y="103436"/>
          <a:ext cx="6960390" cy="44621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2400" b="1" i="0" u="sng"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UCC217xx Calculator: Getting Started</a:t>
          </a:r>
        </a:p>
      </xdr:txBody>
    </xdr:sp>
    <xdr:clientData/>
  </xdr:oneCellAnchor>
  <xdr:oneCellAnchor>
    <xdr:from>
      <xdr:col>18</xdr:col>
      <xdr:colOff>195861</xdr:colOff>
      <xdr:row>1</xdr:row>
      <xdr:rowOff>18933</xdr:rowOff>
    </xdr:from>
    <xdr:ext cx="4211538" cy="264560"/>
    <xdr:sp macro="" textlink="">
      <xdr:nvSpPr>
        <xdr:cNvPr id="4" name="TextBox 3">
          <a:hlinkClick xmlns:r="http://schemas.openxmlformats.org/officeDocument/2006/relationships" r:id="rId3"/>
          <a:extLst>
            <a:ext uri="{FF2B5EF4-FFF2-40B4-BE49-F238E27FC236}">
              <a16:creationId xmlns:a16="http://schemas.microsoft.com/office/drawing/2014/main" id="{00000000-0008-0000-0000-000004000000}"/>
            </a:ext>
          </a:extLst>
        </xdr:cNvPr>
        <xdr:cNvSpPr txBox="1"/>
      </xdr:nvSpPr>
      <xdr:spPr>
        <a:xfrm>
          <a:off x="10605325" y="209433"/>
          <a:ext cx="421153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b="0" i="0" u="none" strike="noStrike">
              <a:solidFill>
                <a:schemeClr val="tx1"/>
              </a:solidFill>
              <a:effectLst/>
              <a:latin typeface="+mn-lt"/>
              <a:ea typeface="+mn-ea"/>
              <a:cs typeface="+mn-cs"/>
              <a:hlinkClick xmlns:r="http://schemas.openxmlformats.org/officeDocument/2006/relationships" r:id=""/>
            </a:rPr>
            <a:t>© Copyright 2020</a:t>
          </a:r>
          <a:r>
            <a:rPr lang="en-US" sz="1100" b="0" i="0">
              <a:solidFill>
                <a:schemeClr val="tx1"/>
              </a:solidFill>
              <a:effectLst/>
              <a:latin typeface="+mn-lt"/>
              <a:ea typeface="+mn-ea"/>
              <a:cs typeface="+mn-cs"/>
            </a:rPr>
            <a:t> Texas Instruments Incorporated. All rights reserved.</a:t>
          </a:r>
          <a:endParaRPr lang="en-US" sz="1100"/>
        </a:p>
      </xdr:txBody>
    </xdr:sp>
    <xdr:clientData/>
  </xdr:oneCellAnchor>
  <xdr:twoCellAnchor editAs="oneCell">
    <xdr:from>
      <xdr:col>2</xdr:col>
      <xdr:colOff>480915</xdr:colOff>
      <xdr:row>0</xdr:row>
      <xdr:rowOff>116379</xdr:rowOff>
    </xdr:from>
    <xdr:to>
      <xdr:col>7</xdr:col>
      <xdr:colOff>408214</xdr:colOff>
      <xdr:row>2</xdr:row>
      <xdr:rowOff>131619</xdr:rowOff>
    </xdr:to>
    <xdr:pic>
      <xdr:nvPicPr>
        <xdr:cNvPr id="6" name="Picture 5" descr="ti logo">
          <a:hlinkClick xmlns:r="http://schemas.openxmlformats.org/officeDocument/2006/relationships" r:id="rId1"/>
          <a:extLst>
            <a:ext uri="{FF2B5EF4-FFF2-40B4-BE49-F238E27FC236}">
              <a16:creationId xmlns:a16="http://schemas.microsoft.com/office/drawing/2014/main" id="{00000000-0008-0000-0000-000006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93236" y="116379"/>
          <a:ext cx="2988907" cy="45066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8</xdr:col>
      <xdr:colOff>110544</xdr:colOff>
      <xdr:row>15</xdr:row>
      <xdr:rowOff>119757</xdr:rowOff>
    </xdr:from>
    <xdr:to>
      <xdr:col>11</xdr:col>
      <xdr:colOff>374925</xdr:colOff>
      <xdr:row>17</xdr:row>
      <xdr:rowOff>119757</xdr:rowOff>
    </xdr:to>
    <xdr:sp macro="" textlink="">
      <xdr:nvSpPr>
        <xdr:cNvPr id="5" name="TextBox 4">
          <a:hlinkClick xmlns:r="http://schemas.openxmlformats.org/officeDocument/2006/relationships" r:id="rId4"/>
          <a:extLst>
            <a:ext uri="{FF2B5EF4-FFF2-40B4-BE49-F238E27FC236}">
              <a16:creationId xmlns:a16="http://schemas.microsoft.com/office/drawing/2014/main" id="{00000000-0008-0000-0000-000005000000}"/>
            </a:ext>
          </a:extLst>
        </xdr:cNvPr>
        <xdr:cNvSpPr txBox="1"/>
      </xdr:nvSpPr>
      <xdr:spPr>
        <a:xfrm>
          <a:off x="7458401" y="3072507"/>
          <a:ext cx="2101345" cy="381000"/>
        </a:xfrm>
        <a:prstGeom prst="rect">
          <a:avLst/>
        </a:prstGeom>
        <a:solidFill>
          <a:schemeClr val="lt1"/>
        </a:solidFill>
        <a:ln w="38100" cmpd="sng">
          <a:solidFill>
            <a:schemeClr val="accent5">
              <a:lumMod val="50000"/>
            </a:schemeClr>
          </a:solidFill>
        </a:ln>
        <a:effectLst>
          <a:outerShdw blurRad="63500" sx="102000" sy="102000" algn="ctr"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u="sng">
              <a:solidFill>
                <a:srgbClr val="0000CC"/>
              </a:solidFill>
              <a:latin typeface="Arial" panose="020B0604020202020204" pitchFamily="34" charset="0"/>
              <a:cs typeface="Arial" panose="020B0604020202020204" pitchFamily="34" charset="0"/>
            </a:rPr>
            <a:t>UCC21732</a:t>
          </a:r>
        </a:p>
      </xdr:txBody>
    </xdr:sp>
    <xdr:clientData/>
  </xdr:twoCellAnchor>
  <xdr:twoCellAnchor>
    <xdr:from>
      <xdr:col>8</xdr:col>
      <xdr:colOff>80289</xdr:colOff>
      <xdr:row>27</xdr:row>
      <xdr:rowOff>23192</xdr:rowOff>
    </xdr:from>
    <xdr:to>
      <xdr:col>11</xdr:col>
      <xdr:colOff>488183</xdr:colOff>
      <xdr:row>32</xdr:row>
      <xdr:rowOff>61194</xdr:rowOff>
    </xdr:to>
    <xdr:sp macro="" textlink="">
      <xdr:nvSpPr>
        <xdr:cNvPr id="7" name="TextBox 6">
          <a:extLst>
            <a:ext uri="{FF2B5EF4-FFF2-40B4-BE49-F238E27FC236}">
              <a16:creationId xmlns:a16="http://schemas.microsoft.com/office/drawing/2014/main" id="{00000000-0008-0000-0000-000007000000}"/>
            </a:ext>
          </a:extLst>
        </xdr:cNvPr>
        <xdr:cNvSpPr txBox="1"/>
      </xdr:nvSpPr>
      <xdr:spPr>
        <a:xfrm>
          <a:off x="7435246" y="5232953"/>
          <a:ext cx="2246633" cy="990502"/>
        </a:xfrm>
        <a:prstGeom prst="rect">
          <a:avLst/>
        </a:prstGeom>
        <a:solidFill>
          <a:schemeClr val="lt1"/>
        </a:solidFill>
        <a:ln w="38100"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b="0">
              <a:latin typeface="Arial" panose="020B0604020202020204" pitchFamily="34" charset="0"/>
              <a:cs typeface="Arial" panose="020B0604020202020204" pitchFamily="34" charset="0"/>
            </a:rPr>
            <a:t>● +/-10</a:t>
          </a:r>
          <a:r>
            <a:rPr lang="en-US" sz="1200" b="0" baseline="0">
              <a:latin typeface="Arial" panose="020B0604020202020204" pitchFamily="34" charset="0"/>
              <a:cs typeface="Arial" panose="020B0604020202020204" pitchFamily="34" charset="0"/>
            </a:rPr>
            <a:t> drive strength</a:t>
          </a:r>
        </a:p>
        <a:p>
          <a:pPr marL="0" marR="0" indent="0" algn="l" defTabSz="914400" eaLnBrk="1" fontAlgn="auto" latinLnBrk="0" hangingPunct="1">
            <a:lnSpc>
              <a:spcPct val="100000"/>
            </a:lnSpc>
            <a:spcBef>
              <a:spcPts val="0"/>
            </a:spcBef>
            <a:spcAft>
              <a:spcPts val="0"/>
            </a:spcAft>
            <a:buClrTx/>
            <a:buSzTx/>
            <a:buFontTx/>
            <a:buNone/>
            <a:tabLst/>
            <a:defRPr/>
          </a:pPr>
          <a:r>
            <a:rPr lang="en-US" sz="1200" b="0">
              <a:solidFill>
                <a:schemeClr val="dk1"/>
              </a:solidFill>
              <a:latin typeface="Arial" panose="020B0604020202020204" pitchFamily="34" charset="0"/>
              <a:ea typeface="+mn-ea"/>
              <a:cs typeface="Arial" panose="020B0604020202020204" pitchFamily="34" charset="0"/>
            </a:rPr>
            <a:t>● </a:t>
          </a:r>
          <a:r>
            <a:rPr lang="en-US" sz="1200" b="1">
              <a:solidFill>
                <a:schemeClr val="dk1"/>
              </a:solidFill>
              <a:latin typeface="Arial" panose="020B0604020202020204" pitchFamily="34" charset="0"/>
              <a:ea typeface="+mn-ea"/>
              <a:cs typeface="Arial" panose="020B0604020202020204" pitchFamily="34" charset="0"/>
            </a:rPr>
            <a:t>OC</a:t>
          </a:r>
          <a:r>
            <a:rPr lang="en-US" sz="1200" b="0">
              <a:solidFill>
                <a:schemeClr val="dk1"/>
              </a:solidFill>
              <a:latin typeface="Arial" panose="020B0604020202020204" pitchFamily="34" charset="0"/>
              <a:ea typeface="+mn-ea"/>
              <a:cs typeface="Arial" panose="020B0604020202020204" pitchFamily="34" charset="0"/>
            </a:rPr>
            <a:t> protection</a:t>
          </a:r>
        </a:p>
        <a:p>
          <a:pPr marL="0" marR="0" indent="0" algn="l" defTabSz="914400" eaLnBrk="1" fontAlgn="auto" latinLnBrk="0" hangingPunct="1">
            <a:lnSpc>
              <a:spcPct val="100000"/>
            </a:lnSpc>
            <a:spcBef>
              <a:spcPts val="0"/>
            </a:spcBef>
            <a:spcAft>
              <a:spcPts val="0"/>
            </a:spcAft>
            <a:buClrTx/>
            <a:buSzTx/>
            <a:buFontTx/>
            <a:buNone/>
            <a:tabLst/>
            <a:defRPr/>
          </a:pPr>
          <a:r>
            <a:rPr lang="en-US" sz="1200" b="0">
              <a:solidFill>
                <a:schemeClr val="dk1"/>
              </a:solidFill>
              <a:latin typeface="Arial" panose="020B0604020202020204" pitchFamily="34" charset="0"/>
              <a:ea typeface="+mn-ea"/>
              <a:cs typeface="Arial" panose="020B0604020202020204" pitchFamily="34" charset="0"/>
            </a:rPr>
            <a:t>● </a:t>
          </a:r>
          <a:r>
            <a:rPr lang="en-US" sz="1200" b="1">
              <a:solidFill>
                <a:schemeClr val="dk1"/>
              </a:solidFill>
              <a:latin typeface="Arial" panose="020B0604020202020204" pitchFamily="34" charset="0"/>
              <a:ea typeface="+mn-ea"/>
              <a:cs typeface="Arial" panose="020B0604020202020204" pitchFamily="34" charset="0"/>
            </a:rPr>
            <a:t>2</a:t>
          </a:r>
          <a:r>
            <a:rPr lang="en-US" sz="1200" b="1" baseline="0">
              <a:solidFill>
                <a:schemeClr val="dk1"/>
              </a:solidFill>
              <a:latin typeface="Arial" panose="020B0604020202020204" pitchFamily="34" charset="0"/>
              <a:ea typeface="+mn-ea"/>
              <a:cs typeface="Arial" panose="020B0604020202020204" pitchFamily="34" charset="0"/>
            </a:rPr>
            <a:t> l</a:t>
          </a:r>
          <a:r>
            <a:rPr lang="en-US" sz="1200" b="1">
              <a:solidFill>
                <a:schemeClr val="dk1"/>
              </a:solidFill>
              <a:latin typeface="Arial" panose="020B0604020202020204" pitchFamily="34" charset="0"/>
              <a:ea typeface="+mn-ea"/>
              <a:cs typeface="Arial" panose="020B0604020202020204" pitchFamily="34" charset="0"/>
            </a:rPr>
            <a:t>evel </a:t>
          </a:r>
          <a:r>
            <a:rPr lang="en-US" sz="1200" b="0">
              <a:solidFill>
                <a:schemeClr val="dk1"/>
              </a:solidFill>
              <a:latin typeface="Arial" panose="020B0604020202020204" pitchFamily="34" charset="0"/>
              <a:ea typeface="+mn-ea"/>
              <a:cs typeface="Arial" panose="020B0604020202020204" pitchFamily="34" charset="0"/>
            </a:rPr>
            <a:t>turn</a:t>
          </a:r>
          <a:r>
            <a:rPr lang="en-US" sz="1200" b="0" baseline="0">
              <a:solidFill>
                <a:schemeClr val="dk1"/>
              </a:solidFill>
              <a:latin typeface="Arial" panose="020B0604020202020204" pitchFamily="34" charset="0"/>
              <a:ea typeface="+mn-ea"/>
              <a:cs typeface="Arial" panose="020B0604020202020204" pitchFamily="34" charset="0"/>
            </a:rPr>
            <a:t> off</a:t>
          </a:r>
          <a:endParaRPr lang="en-US" sz="1200" b="0">
            <a:solidFill>
              <a:schemeClr val="dk1"/>
            </a:solidFill>
            <a:latin typeface="Arial" panose="020B0604020202020204" pitchFamily="34" charset="0"/>
            <a:ea typeface="+mn-ea"/>
            <a:cs typeface="Arial" panose="020B0604020202020204" pitchFamily="34" charset="0"/>
          </a:endParaRPr>
        </a:p>
        <a:p>
          <a:pPr marL="0" marR="0" indent="0" algn="l" defTabSz="914400" eaLnBrk="1" fontAlgn="auto" latinLnBrk="0" hangingPunct="1">
            <a:lnSpc>
              <a:spcPct val="100000"/>
            </a:lnSpc>
            <a:spcBef>
              <a:spcPts val="0"/>
            </a:spcBef>
            <a:spcAft>
              <a:spcPts val="0"/>
            </a:spcAft>
            <a:buClrTx/>
            <a:buSzTx/>
            <a:buFontTx/>
            <a:buNone/>
            <a:tabLst/>
            <a:defRPr/>
          </a:pPr>
          <a:r>
            <a:rPr lang="en-US" sz="1200" b="0">
              <a:solidFill>
                <a:schemeClr val="dk1"/>
              </a:solidFill>
              <a:latin typeface="Arial" panose="020B0604020202020204" pitchFamily="34" charset="0"/>
              <a:ea typeface="+mn-ea"/>
              <a:cs typeface="Arial" panose="020B0604020202020204" pitchFamily="34" charset="0"/>
            </a:rPr>
            <a:t>● </a:t>
          </a:r>
          <a:r>
            <a:rPr lang="en-US" sz="1200" b="1">
              <a:solidFill>
                <a:schemeClr val="dk1"/>
              </a:solidFill>
              <a:latin typeface="Arial" panose="020B0604020202020204" pitchFamily="34" charset="0"/>
              <a:ea typeface="+mn-ea"/>
              <a:cs typeface="Arial" panose="020B0604020202020204" pitchFamily="34" charset="0"/>
            </a:rPr>
            <a:t>External</a:t>
          </a:r>
          <a:r>
            <a:rPr lang="en-US" sz="1200" b="0">
              <a:solidFill>
                <a:schemeClr val="dk1"/>
              </a:solidFill>
              <a:latin typeface="Arial" panose="020B0604020202020204" pitchFamily="34" charset="0"/>
              <a:ea typeface="+mn-ea"/>
              <a:cs typeface="Arial" panose="020B0604020202020204" pitchFamily="34" charset="0"/>
            </a:rPr>
            <a:t> Miller</a:t>
          </a:r>
          <a:r>
            <a:rPr lang="en-US" sz="1200" b="0" baseline="0">
              <a:solidFill>
                <a:schemeClr val="dk1"/>
              </a:solidFill>
              <a:latin typeface="Arial" panose="020B0604020202020204" pitchFamily="34" charset="0"/>
              <a:ea typeface="+mn-ea"/>
              <a:cs typeface="Arial" panose="020B0604020202020204" pitchFamily="34" charset="0"/>
            </a:rPr>
            <a:t> clamp</a:t>
          </a:r>
          <a:endParaRPr lang="en-US" sz="1200" b="0">
            <a:solidFill>
              <a:schemeClr val="dk1"/>
            </a:solidFill>
            <a:latin typeface="Arial" panose="020B0604020202020204" pitchFamily="34" charset="0"/>
            <a:ea typeface="+mn-ea"/>
            <a:cs typeface="Arial" panose="020B0604020202020204" pitchFamily="34" charset="0"/>
          </a:endParaRPr>
        </a:p>
        <a:p>
          <a:pPr marL="0" marR="0" indent="0" algn="l" defTabSz="914400" eaLnBrk="1" fontAlgn="auto" latinLnBrk="0" hangingPunct="1">
            <a:lnSpc>
              <a:spcPct val="100000"/>
            </a:lnSpc>
            <a:spcBef>
              <a:spcPts val="0"/>
            </a:spcBef>
            <a:spcAft>
              <a:spcPts val="0"/>
            </a:spcAft>
            <a:buClrTx/>
            <a:buSzTx/>
            <a:buFontTx/>
            <a:buNone/>
            <a:tabLst/>
            <a:defRPr/>
          </a:pPr>
          <a:endParaRPr lang="en-US" sz="1200" b="0">
            <a:solidFill>
              <a:schemeClr val="dk1"/>
            </a:solidFill>
            <a:latin typeface="Arial" panose="020B0604020202020204" pitchFamily="34" charset="0"/>
            <a:ea typeface="+mn-ea"/>
            <a:cs typeface="Arial" panose="020B0604020202020204" pitchFamily="34" charset="0"/>
          </a:endParaRPr>
        </a:p>
        <a:p>
          <a:pPr algn="l"/>
          <a:endParaRPr lang="en-US" sz="1200" b="0">
            <a:latin typeface="Arial" panose="020B0604020202020204" pitchFamily="34" charset="0"/>
            <a:cs typeface="Arial" panose="020B0604020202020204" pitchFamily="34" charset="0"/>
          </a:endParaRPr>
        </a:p>
      </xdr:txBody>
    </xdr:sp>
    <xdr:clientData/>
  </xdr:twoCellAnchor>
  <xdr:twoCellAnchor editAs="oneCell">
    <xdr:from>
      <xdr:col>8</xdr:col>
      <xdr:colOff>80289</xdr:colOff>
      <xdr:row>18</xdr:row>
      <xdr:rowOff>49693</xdr:rowOff>
    </xdr:from>
    <xdr:to>
      <xdr:col>11</xdr:col>
      <xdr:colOff>383140</xdr:colOff>
      <xdr:row>26</xdr:row>
      <xdr:rowOff>171613</xdr:rowOff>
    </xdr:to>
    <xdr:pic>
      <xdr:nvPicPr>
        <xdr:cNvPr id="8" name="Picture 7">
          <a:extLst>
            <a:ext uri="{FF2B5EF4-FFF2-40B4-BE49-F238E27FC236}">
              <a16:creationId xmlns:a16="http://schemas.microsoft.com/office/drawing/2014/main" id="{00000000-0008-0000-0000-000008000000}"/>
            </a:ext>
          </a:extLst>
        </xdr:cNvPr>
        <xdr:cNvPicPr>
          <a:picLocks noChangeAspect="1"/>
        </xdr:cNvPicPr>
      </xdr:nvPicPr>
      <xdr:blipFill rotWithShape="1">
        <a:blip xmlns:r="http://schemas.openxmlformats.org/officeDocument/2006/relationships" r:embed="rId5" cstate="print">
          <a:extLst>
            <a:ext uri="{28A0092B-C50C-407E-A947-70E740481C1C}">
              <a14:useLocalDpi xmlns:a14="http://schemas.microsoft.com/office/drawing/2010/main" val="0"/>
            </a:ext>
          </a:extLst>
        </a:blip>
        <a:srcRect t="7877"/>
        <a:stretch/>
      </xdr:blipFill>
      <xdr:spPr>
        <a:xfrm>
          <a:off x="7435246" y="3544954"/>
          <a:ext cx="2141589" cy="1645920"/>
        </a:xfrm>
        <a:prstGeom prst="rect">
          <a:avLst/>
        </a:prstGeom>
      </xdr:spPr>
    </xdr:pic>
    <xdr:clientData/>
  </xdr:twoCellAnchor>
  <xdr:twoCellAnchor>
    <xdr:from>
      <xdr:col>11</xdr:col>
      <xdr:colOff>508493</xdr:colOff>
      <xdr:row>15</xdr:row>
      <xdr:rowOff>119757</xdr:rowOff>
    </xdr:from>
    <xdr:to>
      <xdr:col>15</xdr:col>
      <xdr:colOff>159961</xdr:colOff>
      <xdr:row>17</xdr:row>
      <xdr:rowOff>119757</xdr:rowOff>
    </xdr:to>
    <xdr:sp macro="" textlink="">
      <xdr:nvSpPr>
        <xdr:cNvPr id="9" name="TextBox 8">
          <a:hlinkClick xmlns:r="http://schemas.openxmlformats.org/officeDocument/2006/relationships" r:id="rId6"/>
          <a:extLst>
            <a:ext uri="{FF2B5EF4-FFF2-40B4-BE49-F238E27FC236}">
              <a16:creationId xmlns:a16="http://schemas.microsoft.com/office/drawing/2014/main" id="{00000000-0008-0000-0000-000009000000}"/>
            </a:ext>
          </a:extLst>
        </xdr:cNvPr>
        <xdr:cNvSpPr txBox="1"/>
      </xdr:nvSpPr>
      <xdr:spPr>
        <a:xfrm>
          <a:off x="9693314" y="3072507"/>
          <a:ext cx="2100754" cy="381000"/>
        </a:xfrm>
        <a:prstGeom prst="rect">
          <a:avLst/>
        </a:prstGeom>
        <a:solidFill>
          <a:schemeClr val="lt1"/>
        </a:solidFill>
        <a:ln w="38100" cmpd="sng">
          <a:solidFill>
            <a:schemeClr val="accent5">
              <a:lumMod val="50000"/>
            </a:schemeClr>
          </a:solidFill>
        </a:ln>
        <a:effectLst>
          <a:outerShdw blurRad="63500" sx="102000" sy="102000" algn="ctr"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u="sng">
              <a:solidFill>
                <a:srgbClr val="0000CC"/>
              </a:solidFill>
              <a:latin typeface="Arial" panose="020B0604020202020204" pitchFamily="34" charset="0"/>
              <a:cs typeface="Arial" panose="020B0604020202020204" pitchFamily="34" charset="0"/>
            </a:rPr>
            <a:t>UCC21710</a:t>
          </a:r>
        </a:p>
      </xdr:txBody>
    </xdr:sp>
    <xdr:clientData/>
  </xdr:twoCellAnchor>
  <xdr:twoCellAnchor>
    <xdr:from>
      <xdr:col>15</xdr:col>
      <xdr:colOff>282823</xdr:colOff>
      <xdr:row>15</xdr:row>
      <xdr:rowOff>119757</xdr:rowOff>
    </xdr:from>
    <xdr:to>
      <xdr:col>18</xdr:col>
      <xdr:colOff>547204</xdr:colOff>
      <xdr:row>17</xdr:row>
      <xdr:rowOff>119757</xdr:rowOff>
    </xdr:to>
    <xdr:sp macro="" textlink="">
      <xdr:nvSpPr>
        <xdr:cNvPr id="10" name="TextBox 9">
          <a:hlinkClick xmlns:r="http://schemas.openxmlformats.org/officeDocument/2006/relationships" r:id="rId7"/>
          <a:extLst>
            <a:ext uri="{FF2B5EF4-FFF2-40B4-BE49-F238E27FC236}">
              <a16:creationId xmlns:a16="http://schemas.microsoft.com/office/drawing/2014/main" id="{00000000-0008-0000-0000-00000A000000}"/>
            </a:ext>
          </a:extLst>
        </xdr:cNvPr>
        <xdr:cNvSpPr txBox="1"/>
      </xdr:nvSpPr>
      <xdr:spPr>
        <a:xfrm>
          <a:off x="11916930" y="3072507"/>
          <a:ext cx="2101345" cy="381000"/>
        </a:xfrm>
        <a:prstGeom prst="rect">
          <a:avLst/>
        </a:prstGeom>
        <a:solidFill>
          <a:schemeClr val="lt1"/>
        </a:solidFill>
        <a:ln w="38100" cmpd="sng">
          <a:solidFill>
            <a:schemeClr val="accent5">
              <a:lumMod val="50000"/>
            </a:schemeClr>
          </a:solidFill>
        </a:ln>
        <a:effectLst>
          <a:outerShdw blurRad="63500" sx="102000" sy="102000" algn="ctr"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u="sng">
              <a:solidFill>
                <a:srgbClr val="0000CC"/>
              </a:solidFill>
              <a:latin typeface="Arial" panose="020B0604020202020204" pitchFamily="34" charset="0"/>
              <a:cs typeface="Arial" panose="020B0604020202020204" pitchFamily="34" charset="0"/>
            </a:rPr>
            <a:t>UCC21750</a:t>
          </a:r>
        </a:p>
      </xdr:txBody>
    </xdr:sp>
    <xdr:clientData/>
  </xdr:twoCellAnchor>
  <xdr:twoCellAnchor>
    <xdr:from>
      <xdr:col>11</xdr:col>
      <xdr:colOff>462773</xdr:colOff>
      <xdr:row>27</xdr:row>
      <xdr:rowOff>23192</xdr:rowOff>
    </xdr:from>
    <xdr:to>
      <xdr:col>15</xdr:col>
      <xdr:colOff>257754</xdr:colOff>
      <xdr:row>32</xdr:row>
      <xdr:rowOff>61194</xdr:rowOff>
    </xdr:to>
    <xdr:sp macro="" textlink="">
      <xdr:nvSpPr>
        <xdr:cNvPr id="11" name="TextBox 10">
          <a:extLst>
            <a:ext uri="{FF2B5EF4-FFF2-40B4-BE49-F238E27FC236}">
              <a16:creationId xmlns:a16="http://schemas.microsoft.com/office/drawing/2014/main" id="{00000000-0008-0000-0000-00000B000000}"/>
            </a:ext>
          </a:extLst>
        </xdr:cNvPr>
        <xdr:cNvSpPr txBox="1"/>
      </xdr:nvSpPr>
      <xdr:spPr>
        <a:xfrm>
          <a:off x="9656469" y="5232953"/>
          <a:ext cx="2246633" cy="990502"/>
        </a:xfrm>
        <a:prstGeom prst="rect">
          <a:avLst/>
        </a:prstGeom>
        <a:solidFill>
          <a:schemeClr val="lt1"/>
        </a:solidFill>
        <a:ln w="38100"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b="0">
              <a:latin typeface="Arial" panose="020B0604020202020204" pitchFamily="34" charset="0"/>
              <a:cs typeface="Arial" panose="020B0604020202020204" pitchFamily="34" charset="0"/>
            </a:rPr>
            <a:t>● +/-10</a:t>
          </a:r>
          <a:r>
            <a:rPr lang="en-US" sz="1200" b="0" baseline="0">
              <a:latin typeface="Arial" panose="020B0604020202020204" pitchFamily="34" charset="0"/>
              <a:cs typeface="Arial" panose="020B0604020202020204" pitchFamily="34" charset="0"/>
            </a:rPr>
            <a:t> drive strength</a:t>
          </a:r>
        </a:p>
        <a:p>
          <a:pPr marL="0" marR="0" indent="0" algn="l" defTabSz="914400" eaLnBrk="1" fontAlgn="auto" latinLnBrk="0" hangingPunct="1">
            <a:lnSpc>
              <a:spcPct val="100000"/>
            </a:lnSpc>
            <a:spcBef>
              <a:spcPts val="0"/>
            </a:spcBef>
            <a:spcAft>
              <a:spcPts val="0"/>
            </a:spcAft>
            <a:buClrTx/>
            <a:buSzTx/>
            <a:buFontTx/>
            <a:buNone/>
            <a:tabLst/>
            <a:defRPr/>
          </a:pPr>
          <a:r>
            <a:rPr lang="en-US" sz="1200" b="0">
              <a:solidFill>
                <a:schemeClr val="dk1"/>
              </a:solidFill>
              <a:latin typeface="Arial" panose="020B0604020202020204" pitchFamily="34" charset="0"/>
              <a:ea typeface="+mn-ea"/>
              <a:cs typeface="Arial" panose="020B0604020202020204" pitchFamily="34" charset="0"/>
            </a:rPr>
            <a:t>● </a:t>
          </a:r>
          <a:r>
            <a:rPr lang="en-US" sz="1200" b="1">
              <a:solidFill>
                <a:schemeClr val="dk1"/>
              </a:solidFill>
              <a:latin typeface="Arial" panose="020B0604020202020204" pitchFamily="34" charset="0"/>
              <a:ea typeface="+mn-ea"/>
              <a:cs typeface="Arial" panose="020B0604020202020204" pitchFamily="34" charset="0"/>
            </a:rPr>
            <a:t>OC</a:t>
          </a:r>
          <a:r>
            <a:rPr lang="en-US" sz="1200" b="0">
              <a:solidFill>
                <a:schemeClr val="dk1"/>
              </a:solidFill>
              <a:latin typeface="Arial" panose="020B0604020202020204" pitchFamily="34" charset="0"/>
              <a:ea typeface="+mn-ea"/>
              <a:cs typeface="Arial" panose="020B0604020202020204" pitchFamily="34" charset="0"/>
            </a:rPr>
            <a:t> protection</a:t>
          </a:r>
        </a:p>
        <a:p>
          <a:pPr marL="0" marR="0" indent="0" algn="l" defTabSz="914400" eaLnBrk="1" fontAlgn="auto" latinLnBrk="0" hangingPunct="1">
            <a:lnSpc>
              <a:spcPct val="100000"/>
            </a:lnSpc>
            <a:spcBef>
              <a:spcPts val="0"/>
            </a:spcBef>
            <a:spcAft>
              <a:spcPts val="0"/>
            </a:spcAft>
            <a:buClrTx/>
            <a:buSzTx/>
            <a:buFontTx/>
            <a:buNone/>
            <a:tabLst/>
            <a:defRPr/>
          </a:pPr>
          <a:r>
            <a:rPr lang="en-US" sz="1200" b="0">
              <a:solidFill>
                <a:schemeClr val="dk1"/>
              </a:solidFill>
              <a:latin typeface="Arial" panose="020B0604020202020204" pitchFamily="34" charset="0"/>
              <a:ea typeface="+mn-ea"/>
              <a:cs typeface="Arial" panose="020B0604020202020204" pitchFamily="34" charset="0"/>
            </a:rPr>
            <a:t>● </a:t>
          </a:r>
          <a:r>
            <a:rPr lang="en-US" sz="1200" b="1">
              <a:solidFill>
                <a:schemeClr val="dk1"/>
              </a:solidFill>
              <a:latin typeface="Arial" panose="020B0604020202020204" pitchFamily="34" charset="0"/>
              <a:ea typeface="+mn-ea"/>
              <a:cs typeface="Arial" panose="020B0604020202020204" pitchFamily="34" charset="0"/>
            </a:rPr>
            <a:t>Soft</a:t>
          </a:r>
          <a:r>
            <a:rPr lang="en-US" sz="1200" b="0">
              <a:solidFill>
                <a:schemeClr val="dk1"/>
              </a:solidFill>
              <a:latin typeface="Arial" panose="020B0604020202020204" pitchFamily="34" charset="0"/>
              <a:ea typeface="+mn-ea"/>
              <a:cs typeface="Arial" panose="020B0604020202020204" pitchFamily="34" charset="0"/>
            </a:rPr>
            <a:t> turn</a:t>
          </a:r>
          <a:r>
            <a:rPr lang="en-US" sz="1200" b="0" baseline="0">
              <a:solidFill>
                <a:schemeClr val="dk1"/>
              </a:solidFill>
              <a:latin typeface="Arial" panose="020B0604020202020204" pitchFamily="34" charset="0"/>
              <a:ea typeface="+mn-ea"/>
              <a:cs typeface="Arial" panose="020B0604020202020204" pitchFamily="34" charset="0"/>
            </a:rPr>
            <a:t> off</a:t>
          </a:r>
          <a:endParaRPr lang="en-US" sz="1200" b="0">
            <a:solidFill>
              <a:schemeClr val="dk1"/>
            </a:solidFill>
            <a:latin typeface="Arial" panose="020B0604020202020204" pitchFamily="34" charset="0"/>
            <a:ea typeface="+mn-ea"/>
            <a:cs typeface="Arial" panose="020B0604020202020204" pitchFamily="34" charset="0"/>
          </a:endParaRPr>
        </a:p>
        <a:p>
          <a:pPr marL="0" marR="0" indent="0" algn="l" defTabSz="914400" eaLnBrk="1" fontAlgn="auto" latinLnBrk="0" hangingPunct="1">
            <a:lnSpc>
              <a:spcPct val="100000"/>
            </a:lnSpc>
            <a:spcBef>
              <a:spcPts val="0"/>
            </a:spcBef>
            <a:spcAft>
              <a:spcPts val="0"/>
            </a:spcAft>
            <a:buClrTx/>
            <a:buSzTx/>
            <a:buFontTx/>
            <a:buNone/>
            <a:tabLst/>
            <a:defRPr/>
          </a:pPr>
          <a:r>
            <a:rPr lang="en-US" sz="1200" b="0">
              <a:solidFill>
                <a:schemeClr val="dk1"/>
              </a:solidFill>
              <a:latin typeface="Arial" panose="020B0604020202020204" pitchFamily="34" charset="0"/>
              <a:ea typeface="+mn-ea"/>
              <a:cs typeface="Arial" panose="020B0604020202020204" pitchFamily="34" charset="0"/>
            </a:rPr>
            <a:t>● </a:t>
          </a:r>
          <a:r>
            <a:rPr lang="en-US" sz="1200" b="1">
              <a:solidFill>
                <a:schemeClr val="dk1"/>
              </a:solidFill>
              <a:latin typeface="Arial" panose="020B0604020202020204" pitchFamily="34" charset="0"/>
              <a:ea typeface="+mn-ea"/>
              <a:cs typeface="Arial" panose="020B0604020202020204" pitchFamily="34" charset="0"/>
            </a:rPr>
            <a:t>Internal</a:t>
          </a:r>
          <a:r>
            <a:rPr lang="en-US" sz="1200" b="0">
              <a:solidFill>
                <a:schemeClr val="dk1"/>
              </a:solidFill>
              <a:latin typeface="Arial" panose="020B0604020202020204" pitchFamily="34" charset="0"/>
              <a:ea typeface="+mn-ea"/>
              <a:cs typeface="Arial" panose="020B0604020202020204" pitchFamily="34" charset="0"/>
            </a:rPr>
            <a:t> Miller</a:t>
          </a:r>
          <a:r>
            <a:rPr lang="en-US" sz="1200" b="0" baseline="0">
              <a:solidFill>
                <a:schemeClr val="dk1"/>
              </a:solidFill>
              <a:latin typeface="Arial" panose="020B0604020202020204" pitchFamily="34" charset="0"/>
              <a:ea typeface="+mn-ea"/>
              <a:cs typeface="Arial" panose="020B0604020202020204" pitchFamily="34" charset="0"/>
            </a:rPr>
            <a:t> clamp</a:t>
          </a:r>
          <a:endParaRPr lang="en-US" sz="1200" b="0">
            <a:solidFill>
              <a:schemeClr val="dk1"/>
            </a:solidFill>
            <a:latin typeface="Arial" panose="020B0604020202020204" pitchFamily="34" charset="0"/>
            <a:ea typeface="+mn-ea"/>
            <a:cs typeface="Arial" panose="020B0604020202020204" pitchFamily="34" charset="0"/>
          </a:endParaRPr>
        </a:p>
        <a:p>
          <a:pPr marL="0" marR="0" indent="0" algn="l" defTabSz="914400" eaLnBrk="1" fontAlgn="auto" latinLnBrk="0" hangingPunct="1">
            <a:lnSpc>
              <a:spcPct val="100000"/>
            </a:lnSpc>
            <a:spcBef>
              <a:spcPts val="0"/>
            </a:spcBef>
            <a:spcAft>
              <a:spcPts val="0"/>
            </a:spcAft>
            <a:buClrTx/>
            <a:buSzTx/>
            <a:buFontTx/>
            <a:buNone/>
            <a:tabLst/>
            <a:defRPr/>
          </a:pPr>
          <a:endParaRPr lang="en-US" sz="1200" b="0">
            <a:solidFill>
              <a:schemeClr val="dk1"/>
            </a:solidFill>
            <a:latin typeface="Arial" panose="020B0604020202020204" pitchFamily="34" charset="0"/>
            <a:ea typeface="+mn-ea"/>
            <a:cs typeface="Arial" panose="020B0604020202020204" pitchFamily="34" charset="0"/>
          </a:endParaRPr>
        </a:p>
        <a:p>
          <a:pPr algn="l"/>
          <a:endParaRPr lang="en-US" sz="1200" b="0">
            <a:latin typeface="Arial" panose="020B0604020202020204" pitchFamily="34" charset="0"/>
            <a:cs typeface="Arial" panose="020B0604020202020204" pitchFamily="34" charset="0"/>
          </a:endParaRPr>
        </a:p>
      </xdr:txBody>
    </xdr:sp>
    <xdr:clientData/>
  </xdr:twoCellAnchor>
  <xdr:twoCellAnchor editAs="oneCell">
    <xdr:from>
      <xdr:col>11</xdr:col>
      <xdr:colOff>462773</xdr:colOff>
      <xdr:row>18</xdr:row>
      <xdr:rowOff>49693</xdr:rowOff>
    </xdr:from>
    <xdr:to>
      <xdr:col>15</xdr:col>
      <xdr:colOff>226108</xdr:colOff>
      <xdr:row>26</xdr:row>
      <xdr:rowOff>171613</xdr:rowOff>
    </xdr:to>
    <xdr:pic>
      <xdr:nvPicPr>
        <xdr:cNvPr id="13" name="Picture 12">
          <a:extLst>
            <a:ext uri="{FF2B5EF4-FFF2-40B4-BE49-F238E27FC236}">
              <a16:creationId xmlns:a16="http://schemas.microsoft.com/office/drawing/2014/main" id="{00000000-0008-0000-0000-00000D000000}"/>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9656469" y="3544954"/>
          <a:ext cx="2214988" cy="1645920"/>
        </a:xfrm>
        <a:prstGeom prst="rect">
          <a:avLst/>
        </a:prstGeom>
      </xdr:spPr>
    </xdr:pic>
    <xdr:clientData/>
  </xdr:twoCellAnchor>
  <xdr:twoCellAnchor editAs="oneCell">
    <xdr:from>
      <xdr:col>15</xdr:col>
      <xdr:colOff>215346</xdr:colOff>
      <xdr:row>18</xdr:row>
      <xdr:rowOff>49693</xdr:rowOff>
    </xdr:from>
    <xdr:to>
      <xdr:col>18</xdr:col>
      <xdr:colOff>582641</xdr:colOff>
      <xdr:row>26</xdr:row>
      <xdr:rowOff>171613</xdr:rowOff>
    </xdr:to>
    <xdr:pic>
      <xdr:nvPicPr>
        <xdr:cNvPr id="14" name="Picture 13">
          <a:extLst>
            <a:ext uri="{FF2B5EF4-FFF2-40B4-BE49-F238E27FC236}">
              <a16:creationId xmlns:a16="http://schemas.microsoft.com/office/drawing/2014/main" id="{00000000-0008-0000-0000-00000E000000}"/>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11860694" y="3544954"/>
          <a:ext cx="2206033" cy="1645920"/>
        </a:xfrm>
        <a:prstGeom prst="rect">
          <a:avLst/>
        </a:prstGeom>
      </xdr:spPr>
    </xdr:pic>
    <xdr:clientData/>
  </xdr:twoCellAnchor>
  <xdr:twoCellAnchor>
    <xdr:from>
      <xdr:col>15</xdr:col>
      <xdr:colOff>215346</xdr:colOff>
      <xdr:row>27</xdr:row>
      <xdr:rowOff>23192</xdr:rowOff>
    </xdr:from>
    <xdr:to>
      <xdr:col>18</xdr:col>
      <xdr:colOff>517713</xdr:colOff>
      <xdr:row>32</xdr:row>
      <xdr:rowOff>61194</xdr:rowOff>
    </xdr:to>
    <xdr:sp macro="" textlink="">
      <xdr:nvSpPr>
        <xdr:cNvPr id="15" name="TextBox 14">
          <a:extLst>
            <a:ext uri="{FF2B5EF4-FFF2-40B4-BE49-F238E27FC236}">
              <a16:creationId xmlns:a16="http://schemas.microsoft.com/office/drawing/2014/main" id="{00000000-0008-0000-0000-00000F000000}"/>
            </a:ext>
          </a:extLst>
        </xdr:cNvPr>
        <xdr:cNvSpPr txBox="1"/>
      </xdr:nvSpPr>
      <xdr:spPr>
        <a:xfrm>
          <a:off x="11860694" y="5232953"/>
          <a:ext cx="2141106" cy="990502"/>
        </a:xfrm>
        <a:prstGeom prst="rect">
          <a:avLst/>
        </a:prstGeom>
        <a:solidFill>
          <a:schemeClr val="lt1"/>
        </a:solidFill>
        <a:ln w="38100"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b="0">
              <a:latin typeface="Arial" panose="020B0604020202020204" pitchFamily="34" charset="0"/>
              <a:cs typeface="Arial" panose="020B0604020202020204" pitchFamily="34" charset="0"/>
            </a:rPr>
            <a:t>● +/-10</a:t>
          </a:r>
          <a:r>
            <a:rPr lang="en-US" sz="1200" b="0" baseline="0">
              <a:latin typeface="Arial" panose="020B0604020202020204" pitchFamily="34" charset="0"/>
              <a:cs typeface="Arial" panose="020B0604020202020204" pitchFamily="34" charset="0"/>
            </a:rPr>
            <a:t> drive strength</a:t>
          </a:r>
        </a:p>
        <a:p>
          <a:pPr marL="0" marR="0" indent="0" algn="l" defTabSz="914400" eaLnBrk="1" fontAlgn="auto" latinLnBrk="0" hangingPunct="1">
            <a:lnSpc>
              <a:spcPct val="100000"/>
            </a:lnSpc>
            <a:spcBef>
              <a:spcPts val="0"/>
            </a:spcBef>
            <a:spcAft>
              <a:spcPts val="0"/>
            </a:spcAft>
            <a:buClrTx/>
            <a:buSzTx/>
            <a:buFontTx/>
            <a:buNone/>
            <a:tabLst/>
            <a:defRPr/>
          </a:pPr>
          <a:r>
            <a:rPr lang="en-US" sz="1200" b="0">
              <a:solidFill>
                <a:schemeClr val="dk1"/>
              </a:solidFill>
              <a:latin typeface="Arial" panose="020B0604020202020204" pitchFamily="34" charset="0"/>
              <a:ea typeface="+mn-ea"/>
              <a:cs typeface="Arial" panose="020B0604020202020204" pitchFamily="34" charset="0"/>
            </a:rPr>
            <a:t>● </a:t>
          </a:r>
          <a:r>
            <a:rPr lang="en-US" sz="1200" b="1">
              <a:solidFill>
                <a:schemeClr val="dk1"/>
              </a:solidFill>
              <a:latin typeface="Arial" panose="020B0604020202020204" pitchFamily="34" charset="0"/>
              <a:ea typeface="+mn-ea"/>
              <a:cs typeface="Arial" panose="020B0604020202020204" pitchFamily="34" charset="0"/>
            </a:rPr>
            <a:t>DESAT</a:t>
          </a:r>
          <a:r>
            <a:rPr lang="en-US" sz="1200" b="0">
              <a:solidFill>
                <a:schemeClr val="dk1"/>
              </a:solidFill>
              <a:latin typeface="Arial" panose="020B0604020202020204" pitchFamily="34" charset="0"/>
              <a:ea typeface="+mn-ea"/>
              <a:cs typeface="Arial" panose="020B0604020202020204" pitchFamily="34" charset="0"/>
            </a:rPr>
            <a:t> protection</a:t>
          </a:r>
        </a:p>
        <a:p>
          <a:pPr marL="0" marR="0" indent="0" algn="l" defTabSz="914400" eaLnBrk="1" fontAlgn="auto" latinLnBrk="0" hangingPunct="1">
            <a:lnSpc>
              <a:spcPct val="100000"/>
            </a:lnSpc>
            <a:spcBef>
              <a:spcPts val="0"/>
            </a:spcBef>
            <a:spcAft>
              <a:spcPts val="0"/>
            </a:spcAft>
            <a:buClrTx/>
            <a:buSzTx/>
            <a:buFontTx/>
            <a:buNone/>
            <a:tabLst/>
            <a:defRPr/>
          </a:pPr>
          <a:r>
            <a:rPr lang="en-US" sz="1200" b="0">
              <a:solidFill>
                <a:schemeClr val="dk1"/>
              </a:solidFill>
              <a:latin typeface="Arial" panose="020B0604020202020204" pitchFamily="34" charset="0"/>
              <a:ea typeface="+mn-ea"/>
              <a:cs typeface="Arial" panose="020B0604020202020204" pitchFamily="34" charset="0"/>
            </a:rPr>
            <a:t>● </a:t>
          </a:r>
          <a:r>
            <a:rPr lang="en-US" sz="1200" b="1">
              <a:solidFill>
                <a:schemeClr val="dk1"/>
              </a:solidFill>
              <a:latin typeface="Arial" panose="020B0604020202020204" pitchFamily="34" charset="0"/>
              <a:ea typeface="+mn-ea"/>
              <a:cs typeface="Arial" panose="020B0604020202020204" pitchFamily="34" charset="0"/>
            </a:rPr>
            <a:t>Soft</a:t>
          </a:r>
          <a:r>
            <a:rPr lang="en-US" sz="1200" b="0">
              <a:solidFill>
                <a:schemeClr val="dk1"/>
              </a:solidFill>
              <a:latin typeface="Arial" panose="020B0604020202020204" pitchFamily="34" charset="0"/>
              <a:ea typeface="+mn-ea"/>
              <a:cs typeface="Arial" panose="020B0604020202020204" pitchFamily="34" charset="0"/>
            </a:rPr>
            <a:t> turn</a:t>
          </a:r>
          <a:r>
            <a:rPr lang="en-US" sz="1200" b="0" baseline="0">
              <a:solidFill>
                <a:schemeClr val="dk1"/>
              </a:solidFill>
              <a:latin typeface="Arial" panose="020B0604020202020204" pitchFamily="34" charset="0"/>
              <a:ea typeface="+mn-ea"/>
              <a:cs typeface="Arial" panose="020B0604020202020204" pitchFamily="34" charset="0"/>
            </a:rPr>
            <a:t> off</a:t>
          </a:r>
          <a:endParaRPr lang="en-US" sz="1200" b="0">
            <a:solidFill>
              <a:schemeClr val="dk1"/>
            </a:solidFill>
            <a:latin typeface="Arial" panose="020B0604020202020204" pitchFamily="34" charset="0"/>
            <a:ea typeface="+mn-ea"/>
            <a:cs typeface="Arial" panose="020B0604020202020204" pitchFamily="34" charset="0"/>
          </a:endParaRPr>
        </a:p>
        <a:p>
          <a:pPr marL="0" marR="0" indent="0" algn="l" defTabSz="914400" eaLnBrk="1" fontAlgn="auto" latinLnBrk="0" hangingPunct="1">
            <a:lnSpc>
              <a:spcPct val="100000"/>
            </a:lnSpc>
            <a:spcBef>
              <a:spcPts val="0"/>
            </a:spcBef>
            <a:spcAft>
              <a:spcPts val="0"/>
            </a:spcAft>
            <a:buClrTx/>
            <a:buSzTx/>
            <a:buFontTx/>
            <a:buNone/>
            <a:tabLst/>
            <a:defRPr/>
          </a:pPr>
          <a:r>
            <a:rPr lang="en-US" sz="1200" b="0">
              <a:solidFill>
                <a:schemeClr val="dk1"/>
              </a:solidFill>
              <a:latin typeface="Arial" panose="020B0604020202020204" pitchFamily="34" charset="0"/>
              <a:ea typeface="+mn-ea"/>
              <a:cs typeface="Arial" panose="020B0604020202020204" pitchFamily="34" charset="0"/>
            </a:rPr>
            <a:t>● </a:t>
          </a:r>
          <a:r>
            <a:rPr lang="en-US" sz="1200" b="1">
              <a:solidFill>
                <a:schemeClr val="dk1"/>
              </a:solidFill>
              <a:latin typeface="Arial" panose="020B0604020202020204" pitchFamily="34" charset="0"/>
              <a:ea typeface="+mn-ea"/>
              <a:cs typeface="Arial" panose="020B0604020202020204" pitchFamily="34" charset="0"/>
            </a:rPr>
            <a:t>Internal</a:t>
          </a:r>
          <a:r>
            <a:rPr lang="en-US" sz="1200" b="0">
              <a:solidFill>
                <a:schemeClr val="dk1"/>
              </a:solidFill>
              <a:latin typeface="Arial" panose="020B0604020202020204" pitchFamily="34" charset="0"/>
              <a:ea typeface="+mn-ea"/>
              <a:cs typeface="Arial" panose="020B0604020202020204" pitchFamily="34" charset="0"/>
            </a:rPr>
            <a:t> Miller</a:t>
          </a:r>
          <a:r>
            <a:rPr lang="en-US" sz="1200" b="0" baseline="0">
              <a:solidFill>
                <a:schemeClr val="dk1"/>
              </a:solidFill>
              <a:latin typeface="Arial" panose="020B0604020202020204" pitchFamily="34" charset="0"/>
              <a:ea typeface="+mn-ea"/>
              <a:cs typeface="Arial" panose="020B0604020202020204" pitchFamily="34" charset="0"/>
            </a:rPr>
            <a:t> clamp</a:t>
          </a:r>
          <a:endParaRPr lang="en-US" sz="1200" b="0">
            <a:solidFill>
              <a:schemeClr val="dk1"/>
            </a:solidFill>
            <a:latin typeface="Arial" panose="020B0604020202020204" pitchFamily="34" charset="0"/>
            <a:ea typeface="+mn-ea"/>
            <a:cs typeface="Arial" panose="020B0604020202020204" pitchFamily="34" charset="0"/>
          </a:endParaRPr>
        </a:p>
        <a:p>
          <a:pPr marL="0" marR="0" indent="0" algn="l" defTabSz="914400" eaLnBrk="1" fontAlgn="auto" latinLnBrk="0" hangingPunct="1">
            <a:lnSpc>
              <a:spcPct val="100000"/>
            </a:lnSpc>
            <a:spcBef>
              <a:spcPts val="0"/>
            </a:spcBef>
            <a:spcAft>
              <a:spcPts val="0"/>
            </a:spcAft>
            <a:buClrTx/>
            <a:buSzTx/>
            <a:buFontTx/>
            <a:buNone/>
            <a:tabLst/>
            <a:defRPr/>
          </a:pPr>
          <a:endParaRPr lang="en-US" sz="1200" b="0">
            <a:solidFill>
              <a:schemeClr val="dk1"/>
            </a:solidFill>
            <a:latin typeface="Arial" panose="020B0604020202020204" pitchFamily="34" charset="0"/>
            <a:ea typeface="+mn-ea"/>
            <a:cs typeface="Arial" panose="020B0604020202020204" pitchFamily="34" charset="0"/>
          </a:endParaRPr>
        </a:p>
        <a:p>
          <a:pPr algn="l"/>
          <a:endParaRPr lang="en-US" sz="1200" b="0">
            <a:latin typeface="Arial" panose="020B0604020202020204" pitchFamily="34" charset="0"/>
            <a:cs typeface="Arial" panose="020B0604020202020204" pitchFamily="34" charset="0"/>
          </a:endParaRPr>
        </a:p>
      </xdr:txBody>
    </xdr:sp>
    <xdr:clientData/>
  </xdr:twoCellAnchor>
  <xdr:twoCellAnchor>
    <xdr:from>
      <xdr:col>8</xdr:col>
      <xdr:colOff>54428</xdr:colOff>
      <xdr:row>32</xdr:row>
      <xdr:rowOff>47624</xdr:rowOff>
    </xdr:from>
    <xdr:to>
      <xdr:col>18</xdr:col>
      <xdr:colOff>514349</xdr:colOff>
      <xdr:row>47</xdr:row>
      <xdr:rowOff>142875</xdr:rowOff>
    </xdr:to>
    <xdr:sp macro="" textlink="">
      <xdr:nvSpPr>
        <xdr:cNvPr id="16" name="TextBox 15">
          <a:extLst>
            <a:ext uri="{FF2B5EF4-FFF2-40B4-BE49-F238E27FC236}">
              <a16:creationId xmlns:a16="http://schemas.microsoft.com/office/drawing/2014/main" id="{00000000-0008-0000-0000-000010000000}"/>
            </a:ext>
          </a:extLst>
        </xdr:cNvPr>
        <xdr:cNvSpPr txBox="1"/>
      </xdr:nvSpPr>
      <xdr:spPr>
        <a:xfrm>
          <a:off x="7369628" y="6210299"/>
          <a:ext cx="6555921" cy="2952751"/>
        </a:xfrm>
        <a:prstGeom prst="rect">
          <a:avLst/>
        </a:prstGeom>
        <a:solidFill>
          <a:schemeClr val="lt1"/>
        </a:solidFill>
        <a:ln w="9525" cmpd="sng">
          <a:solidFill>
            <a:schemeClr val="accent5">
              <a:lumMod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400" b="0">
              <a:latin typeface="Arial" panose="020B0604020202020204" pitchFamily="34" charset="0"/>
              <a:cs typeface="Arial" panose="020B0604020202020204" pitchFamily="34" charset="0"/>
            </a:rPr>
            <a:t>The following calculator sheets</a:t>
          </a:r>
          <a:r>
            <a:rPr lang="en-US" sz="1400" b="0" baseline="0">
              <a:latin typeface="Arial" panose="020B0604020202020204" pitchFamily="34" charset="0"/>
              <a:cs typeface="Arial" panose="020B0604020202020204" pitchFamily="34" charset="0"/>
            </a:rPr>
            <a:t> </a:t>
          </a:r>
          <a:r>
            <a:rPr lang="en-US" sz="1400" b="0">
              <a:latin typeface="Arial" panose="020B0604020202020204" pitchFamily="34" charset="0"/>
              <a:cs typeface="Arial" panose="020B0604020202020204" pitchFamily="34" charset="0"/>
            </a:rPr>
            <a:t>are given in this workbook (click to navigate):</a:t>
          </a:r>
        </a:p>
      </xdr:txBody>
    </xdr:sp>
    <xdr:clientData/>
  </xdr:twoCellAnchor>
  <xdr:twoCellAnchor>
    <xdr:from>
      <xdr:col>8</xdr:col>
      <xdr:colOff>209549</xdr:colOff>
      <xdr:row>34</xdr:row>
      <xdr:rowOff>19050</xdr:rowOff>
    </xdr:from>
    <xdr:to>
      <xdr:col>12</xdr:col>
      <xdr:colOff>514349</xdr:colOff>
      <xdr:row>35</xdr:row>
      <xdr:rowOff>161925</xdr:rowOff>
    </xdr:to>
    <xdr:sp macro="" textlink="">
      <xdr:nvSpPr>
        <xdr:cNvPr id="17" name="TextBox 16">
          <a:hlinkClick xmlns:r="http://schemas.openxmlformats.org/officeDocument/2006/relationships" r:id="rId10"/>
          <a:extLst>
            <a:ext uri="{FF2B5EF4-FFF2-40B4-BE49-F238E27FC236}">
              <a16:creationId xmlns:a16="http://schemas.microsoft.com/office/drawing/2014/main" id="{00000000-0008-0000-0000-000011000000}"/>
            </a:ext>
          </a:extLst>
        </xdr:cNvPr>
        <xdr:cNvSpPr txBox="1"/>
      </xdr:nvSpPr>
      <xdr:spPr>
        <a:xfrm>
          <a:off x="7540515" y="6555171"/>
          <a:ext cx="2748455" cy="333375"/>
        </a:xfrm>
        <a:prstGeom prst="rect">
          <a:avLst/>
        </a:prstGeom>
        <a:solidFill>
          <a:schemeClr val="lt1"/>
        </a:solidFill>
        <a:ln w="9525" cmpd="sng">
          <a:noFill/>
        </a:ln>
        <a:effectLst>
          <a:outerShdw blurRad="63500" sx="102000" sy="102000" algn="ctr"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algn="l" defTabSz="914400" eaLnBrk="1" fontAlgn="auto" latinLnBrk="0" hangingPunct="1">
            <a:lnSpc>
              <a:spcPct val="100000"/>
            </a:lnSpc>
            <a:spcBef>
              <a:spcPts val="0"/>
            </a:spcBef>
            <a:spcAft>
              <a:spcPts val="0"/>
            </a:spcAft>
            <a:buClrTx/>
            <a:buSzTx/>
            <a:buFontTx/>
            <a:buNone/>
            <a:tabLst/>
            <a:defRPr/>
          </a:pPr>
          <a:r>
            <a:rPr lang="en-US" sz="1400" b="1">
              <a:solidFill>
                <a:schemeClr val="dk1"/>
              </a:solidFill>
              <a:effectLst/>
              <a:latin typeface="Arial" panose="020B0604020202020204" pitchFamily="34" charset="0"/>
              <a:ea typeface="+mn-ea"/>
              <a:cs typeface="Arial" panose="020B0604020202020204" pitchFamily="34" charset="0"/>
            </a:rPr>
            <a:t>Peak Drive</a:t>
          </a:r>
          <a:r>
            <a:rPr lang="en-US" sz="1400" b="1" baseline="0">
              <a:solidFill>
                <a:schemeClr val="dk1"/>
              </a:solidFill>
              <a:effectLst/>
              <a:latin typeface="Arial" panose="020B0604020202020204" pitchFamily="34" charset="0"/>
              <a:ea typeface="+mn-ea"/>
              <a:cs typeface="Arial" panose="020B0604020202020204" pitchFamily="34" charset="0"/>
            </a:rPr>
            <a:t> Current Calculator</a:t>
          </a:r>
          <a:endParaRPr lang="en-US" sz="1400">
            <a:effectLst/>
            <a:latin typeface="Arial" panose="020B0604020202020204" pitchFamily="34" charset="0"/>
            <a:cs typeface="Arial" panose="020B0604020202020204" pitchFamily="34" charset="0"/>
          </a:endParaRPr>
        </a:p>
        <a:p>
          <a:pPr algn="ctr"/>
          <a:endParaRPr lang="en-US" sz="1400">
            <a:latin typeface="Arial" panose="020B0604020202020204" pitchFamily="34" charset="0"/>
            <a:cs typeface="Arial" panose="020B0604020202020204" pitchFamily="34" charset="0"/>
          </a:endParaRPr>
        </a:p>
      </xdr:txBody>
    </xdr:sp>
    <xdr:clientData/>
  </xdr:twoCellAnchor>
  <xdr:twoCellAnchor>
    <xdr:from>
      <xdr:col>8</xdr:col>
      <xdr:colOff>209549</xdr:colOff>
      <xdr:row>36</xdr:row>
      <xdr:rowOff>33338</xdr:rowOff>
    </xdr:from>
    <xdr:to>
      <xdr:col>12</xdr:col>
      <xdr:colOff>514349</xdr:colOff>
      <xdr:row>37</xdr:row>
      <xdr:rowOff>185738</xdr:rowOff>
    </xdr:to>
    <xdr:sp macro="" textlink="">
      <xdr:nvSpPr>
        <xdr:cNvPr id="18" name="TextBox 17">
          <a:hlinkClick xmlns:r="http://schemas.openxmlformats.org/officeDocument/2006/relationships" r:id="rId11"/>
          <a:extLst>
            <a:ext uri="{FF2B5EF4-FFF2-40B4-BE49-F238E27FC236}">
              <a16:creationId xmlns:a16="http://schemas.microsoft.com/office/drawing/2014/main" id="{00000000-0008-0000-0000-000012000000}"/>
            </a:ext>
          </a:extLst>
        </xdr:cNvPr>
        <xdr:cNvSpPr txBox="1"/>
      </xdr:nvSpPr>
      <xdr:spPr>
        <a:xfrm>
          <a:off x="7540515" y="6950459"/>
          <a:ext cx="2748455" cy="342900"/>
        </a:xfrm>
        <a:prstGeom prst="rect">
          <a:avLst/>
        </a:prstGeom>
        <a:solidFill>
          <a:schemeClr val="lt1"/>
        </a:solidFill>
        <a:ln w="9525" cmpd="sng">
          <a:solidFill>
            <a:schemeClr val="lt1">
              <a:shade val="50000"/>
            </a:schemeClr>
          </a:solidFill>
        </a:ln>
        <a:effectLst>
          <a:outerShdw blurRad="63500" sx="102000" sy="102000" algn="ctr"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dk1"/>
              </a:solidFill>
              <a:effectLst/>
              <a:latin typeface="Arial" panose="020B0604020202020204" pitchFamily="34" charset="0"/>
              <a:ea typeface="+mn-ea"/>
              <a:cs typeface="Arial" panose="020B0604020202020204" pitchFamily="34" charset="0"/>
            </a:rPr>
            <a:t>Driver IC Thermal Calculator</a:t>
          </a:r>
          <a:endParaRPr lang="en-US" sz="1400">
            <a:effectLst/>
            <a:latin typeface="Arial" panose="020B0604020202020204" pitchFamily="34" charset="0"/>
            <a:cs typeface="Arial" panose="020B0604020202020204" pitchFamily="34" charset="0"/>
          </a:endParaRPr>
        </a:p>
        <a:p>
          <a:endParaRPr lang="en-US" sz="1400">
            <a:latin typeface="Arial" panose="020B0604020202020204" pitchFamily="34" charset="0"/>
            <a:cs typeface="Arial" panose="020B0604020202020204" pitchFamily="34" charset="0"/>
          </a:endParaRPr>
        </a:p>
      </xdr:txBody>
    </xdr:sp>
    <xdr:clientData/>
  </xdr:twoCellAnchor>
  <xdr:twoCellAnchor>
    <xdr:from>
      <xdr:col>8</xdr:col>
      <xdr:colOff>209549</xdr:colOff>
      <xdr:row>45</xdr:row>
      <xdr:rowOff>61913</xdr:rowOff>
    </xdr:from>
    <xdr:to>
      <xdr:col>12</xdr:col>
      <xdr:colOff>514349</xdr:colOff>
      <xdr:row>47</xdr:row>
      <xdr:rowOff>33338</xdr:rowOff>
    </xdr:to>
    <xdr:sp macro="" textlink="">
      <xdr:nvSpPr>
        <xdr:cNvPr id="19" name="TextBox 18">
          <a:hlinkClick xmlns:r="http://schemas.openxmlformats.org/officeDocument/2006/relationships" r:id="rId12"/>
          <a:extLst>
            <a:ext uri="{FF2B5EF4-FFF2-40B4-BE49-F238E27FC236}">
              <a16:creationId xmlns:a16="http://schemas.microsoft.com/office/drawing/2014/main" id="{00000000-0008-0000-0000-000013000000}"/>
            </a:ext>
          </a:extLst>
        </xdr:cNvPr>
        <xdr:cNvSpPr txBox="1"/>
      </xdr:nvSpPr>
      <xdr:spPr>
        <a:xfrm>
          <a:off x="7540515" y="8693534"/>
          <a:ext cx="2748455" cy="352425"/>
        </a:xfrm>
        <a:prstGeom prst="rect">
          <a:avLst/>
        </a:prstGeom>
        <a:solidFill>
          <a:schemeClr val="lt1"/>
        </a:solidFill>
        <a:ln w="9525" cmpd="sng">
          <a:solidFill>
            <a:schemeClr val="lt1">
              <a:shade val="50000"/>
            </a:schemeClr>
          </a:solidFill>
        </a:ln>
        <a:effectLst>
          <a:outerShdw blurRad="63500" sx="102000" sy="102000" algn="ctr"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dk1"/>
              </a:solidFill>
              <a:effectLst/>
              <a:latin typeface="Arial" panose="020B0604020202020204" pitchFamily="34" charset="0"/>
              <a:ea typeface="+mn-ea"/>
              <a:cs typeface="Arial" panose="020B0604020202020204" pitchFamily="34" charset="0"/>
            </a:rPr>
            <a:t>Soft Turn</a:t>
          </a:r>
          <a:r>
            <a:rPr lang="en-US" sz="1400" b="1" baseline="0">
              <a:solidFill>
                <a:schemeClr val="dk1"/>
              </a:solidFill>
              <a:effectLst/>
              <a:latin typeface="Arial" panose="020B0604020202020204" pitchFamily="34" charset="0"/>
              <a:ea typeface="+mn-ea"/>
              <a:cs typeface="Arial" panose="020B0604020202020204" pitchFamily="34" charset="0"/>
            </a:rPr>
            <a:t> Off Calculator</a:t>
          </a:r>
          <a:endParaRPr lang="en-US" sz="1400">
            <a:effectLst/>
            <a:latin typeface="Arial" panose="020B0604020202020204" pitchFamily="34" charset="0"/>
            <a:cs typeface="Arial" panose="020B0604020202020204" pitchFamily="34" charset="0"/>
          </a:endParaRPr>
        </a:p>
      </xdr:txBody>
    </xdr:sp>
    <xdr:clientData/>
  </xdr:twoCellAnchor>
  <xdr:twoCellAnchor>
    <xdr:from>
      <xdr:col>8</xdr:col>
      <xdr:colOff>209549</xdr:colOff>
      <xdr:row>42</xdr:row>
      <xdr:rowOff>167640</xdr:rowOff>
    </xdr:from>
    <xdr:to>
      <xdr:col>12</xdr:col>
      <xdr:colOff>514349</xdr:colOff>
      <xdr:row>44</xdr:row>
      <xdr:rowOff>167640</xdr:rowOff>
    </xdr:to>
    <xdr:sp macro="" textlink="">
      <xdr:nvSpPr>
        <xdr:cNvPr id="20" name="TextBox 19">
          <a:hlinkClick xmlns:r="http://schemas.openxmlformats.org/officeDocument/2006/relationships" r:id="rId13"/>
          <a:extLst>
            <a:ext uri="{FF2B5EF4-FFF2-40B4-BE49-F238E27FC236}">
              <a16:creationId xmlns:a16="http://schemas.microsoft.com/office/drawing/2014/main" id="{00000000-0008-0000-0000-000014000000}"/>
            </a:ext>
          </a:extLst>
        </xdr:cNvPr>
        <xdr:cNvSpPr txBox="1"/>
      </xdr:nvSpPr>
      <xdr:spPr>
        <a:xfrm>
          <a:off x="7540515" y="8227761"/>
          <a:ext cx="2748455" cy="381000"/>
        </a:xfrm>
        <a:prstGeom prst="rect">
          <a:avLst/>
        </a:prstGeom>
        <a:solidFill>
          <a:schemeClr val="lt1"/>
        </a:solidFill>
        <a:ln w="9525" cmpd="sng">
          <a:solidFill>
            <a:schemeClr val="lt1">
              <a:shade val="50000"/>
            </a:schemeClr>
          </a:solidFill>
        </a:ln>
        <a:effectLst>
          <a:outerShdw blurRad="63500" sx="102000" sy="102000" algn="ctr"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dk1"/>
              </a:solidFill>
              <a:effectLst/>
              <a:latin typeface="Arial" panose="020B0604020202020204" pitchFamily="34" charset="0"/>
              <a:ea typeface="+mn-ea"/>
              <a:cs typeface="Arial" panose="020B0604020202020204" pitchFamily="34" charset="0"/>
            </a:rPr>
            <a:t>DESAT Using OC Calculator</a:t>
          </a:r>
          <a:endParaRPr lang="en-US" sz="1400">
            <a:effectLst/>
            <a:latin typeface="Arial" panose="020B0604020202020204" pitchFamily="34" charset="0"/>
            <a:cs typeface="Arial" panose="020B0604020202020204" pitchFamily="34" charset="0"/>
          </a:endParaRPr>
        </a:p>
      </xdr:txBody>
    </xdr:sp>
    <xdr:clientData/>
  </xdr:twoCellAnchor>
  <xdr:twoCellAnchor>
    <xdr:from>
      <xdr:col>8</xdr:col>
      <xdr:colOff>209549</xdr:colOff>
      <xdr:row>40</xdr:row>
      <xdr:rowOff>163830</xdr:rowOff>
    </xdr:from>
    <xdr:to>
      <xdr:col>12</xdr:col>
      <xdr:colOff>514349</xdr:colOff>
      <xdr:row>42</xdr:row>
      <xdr:rowOff>125730</xdr:rowOff>
    </xdr:to>
    <xdr:sp macro="" textlink="">
      <xdr:nvSpPr>
        <xdr:cNvPr id="21" name="TextBox 20">
          <a:hlinkClick xmlns:r="http://schemas.openxmlformats.org/officeDocument/2006/relationships" r:id="rId14"/>
          <a:extLst>
            <a:ext uri="{FF2B5EF4-FFF2-40B4-BE49-F238E27FC236}">
              <a16:creationId xmlns:a16="http://schemas.microsoft.com/office/drawing/2014/main" id="{00000000-0008-0000-0000-000015000000}"/>
            </a:ext>
          </a:extLst>
        </xdr:cNvPr>
        <xdr:cNvSpPr txBox="1"/>
      </xdr:nvSpPr>
      <xdr:spPr>
        <a:xfrm>
          <a:off x="7540515" y="7842951"/>
          <a:ext cx="2748455" cy="342900"/>
        </a:xfrm>
        <a:prstGeom prst="rect">
          <a:avLst/>
        </a:prstGeom>
        <a:solidFill>
          <a:schemeClr val="lt1"/>
        </a:solidFill>
        <a:ln w="9525" cmpd="sng">
          <a:solidFill>
            <a:schemeClr val="lt1">
              <a:shade val="50000"/>
            </a:schemeClr>
          </a:solidFill>
        </a:ln>
        <a:effectLst>
          <a:outerShdw blurRad="63500" sx="102000" sy="102000" algn="ctr"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dk1"/>
              </a:solidFill>
              <a:effectLst/>
              <a:latin typeface="Arial" panose="020B0604020202020204" pitchFamily="34" charset="0"/>
              <a:ea typeface="+mn-ea"/>
              <a:cs typeface="Arial" panose="020B0604020202020204" pitchFamily="34" charset="0"/>
            </a:rPr>
            <a:t>DESAT Calculator</a:t>
          </a:r>
          <a:endParaRPr lang="en-US" sz="1400">
            <a:effectLst/>
            <a:latin typeface="Arial" panose="020B0604020202020204" pitchFamily="34" charset="0"/>
            <a:cs typeface="Arial" panose="020B0604020202020204" pitchFamily="34" charset="0"/>
          </a:endParaRPr>
        </a:p>
      </xdr:txBody>
    </xdr:sp>
    <xdr:clientData/>
  </xdr:twoCellAnchor>
  <xdr:twoCellAnchor>
    <xdr:from>
      <xdr:col>8</xdr:col>
      <xdr:colOff>209549</xdr:colOff>
      <xdr:row>38</xdr:row>
      <xdr:rowOff>98108</xdr:rowOff>
    </xdr:from>
    <xdr:to>
      <xdr:col>12</xdr:col>
      <xdr:colOff>514349</xdr:colOff>
      <xdr:row>40</xdr:row>
      <xdr:rowOff>88583</xdr:rowOff>
    </xdr:to>
    <xdr:sp macro="" textlink="">
      <xdr:nvSpPr>
        <xdr:cNvPr id="22" name="TextBox 21">
          <a:hlinkClick xmlns:r="http://schemas.openxmlformats.org/officeDocument/2006/relationships" r:id="rId15"/>
          <a:extLst>
            <a:ext uri="{FF2B5EF4-FFF2-40B4-BE49-F238E27FC236}">
              <a16:creationId xmlns:a16="http://schemas.microsoft.com/office/drawing/2014/main" id="{00000000-0008-0000-0000-000016000000}"/>
            </a:ext>
          </a:extLst>
        </xdr:cNvPr>
        <xdr:cNvSpPr txBox="1"/>
      </xdr:nvSpPr>
      <xdr:spPr>
        <a:xfrm>
          <a:off x="7540515" y="7396229"/>
          <a:ext cx="2748455" cy="371475"/>
        </a:xfrm>
        <a:prstGeom prst="rect">
          <a:avLst/>
        </a:prstGeom>
        <a:solidFill>
          <a:schemeClr val="lt1"/>
        </a:solidFill>
        <a:ln w="9525" cmpd="sng">
          <a:solidFill>
            <a:schemeClr val="lt1">
              <a:shade val="50000"/>
            </a:schemeClr>
          </a:solidFill>
        </a:ln>
        <a:effectLst>
          <a:outerShdw blurRad="63500" sx="102000" sy="102000" algn="ctr"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dk1"/>
              </a:solidFill>
              <a:effectLst/>
              <a:latin typeface="Arial" panose="020B0604020202020204" pitchFamily="34" charset="0"/>
              <a:ea typeface="+mn-ea"/>
              <a:cs typeface="Arial" panose="020B0604020202020204" pitchFamily="34" charset="0"/>
            </a:rPr>
            <a:t>Swith</a:t>
          </a:r>
          <a:r>
            <a:rPr lang="en-US" sz="1400" b="1" baseline="0">
              <a:solidFill>
                <a:schemeClr val="dk1"/>
              </a:solidFill>
              <a:effectLst/>
              <a:latin typeface="Arial" panose="020B0604020202020204" pitchFamily="34" charset="0"/>
              <a:ea typeface="+mn-ea"/>
              <a:cs typeface="Arial" panose="020B0604020202020204" pitchFamily="34" charset="0"/>
            </a:rPr>
            <a:t> Shutdown Calculator</a:t>
          </a:r>
          <a:endParaRPr lang="en-US" sz="1400">
            <a:effectLst/>
            <a:latin typeface="Arial" panose="020B0604020202020204" pitchFamily="34" charset="0"/>
            <a:cs typeface="Arial" panose="020B0604020202020204" pitchFamily="34" charset="0"/>
          </a:endParaRPr>
        </a:p>
      </xdr:txBody>
    </xdr:sp>
    <xdr:clientData/>
  </xdr:twoCellAnchor>
  <xdr:twoCellAnchor>
    <xdr:from>
      <xdr:col>13</xdr:col>
      <xdr:colOff>247649</xdr:colOff>
      <xdr:row>34</xdr:row>
      <xdr:rowOff>19050</xdr:rowOff>
    </xdr:from>
    <xdr:to>
      <xdr:col>17</xdr:col>
      <xdr:colOff>552449</xdr:colOff>
      <xdr:row>35</xdr:row>
      <xdr:rowOff>161925</xdr:rowOff>
    </xdr:to>
    <xdr:sp macro="" textlink="">
      <xdr:nvSpPr>
        <xdr:cNvPr id="23" name="TextBox 22">
          <a:extLst>
            <a:ext uri="{FF2B5EF4-FFF2-40B4-BE49-F238E27FC236}">
              <a16:creationId xmlns:a16="http://schemas.microsoft.com/office/drawing/2014/main" id="{00000000-0008-0000-0000-000017000000}"/>
            </a:ext>
          </a:extLst>
        </xdr:cNvPr>
        <xdr:cNvSpPr txBox="1"/>
      </xdr:nvSpPr>
      <xdr:spPr>
        <a:xfrm>
          <a:off x="10633183" y="6555171"/>
          <a:ext cx="2748456" cy="333375"/>
        </a:xfrm>
        <a:prstGeom prst="rect">
          <a:avLst/>
        </a:prstGeom>
        <a:solidFill>
          <a:schemeClr val="lt1"/>
        </a:solid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algn="l" defTabSz="914400" eaLnBrk="1" fontAlgn="auto" latinLnBrk="0" hangingPunct="1">
            <a:lnSpc>
              <a:spcPct val="100000"/>
            </a:lnSpc>
            <a:spcBef>
              <a:spcPts val="0"/>
            </a:spcBef>
            <a:spcAft>
              <a:spcPts val="0"/>
            </a:spcAft>
            <a:buClrTx/>
            <a:buSzTx/>
            <a:buFontTx/>
            <a:buNone/>
            <a:tabLst/>
            <a:defRPr/>
          </a:pPr>
          <a:r>
            <a:rPr lang="en-US" sz="1200" b="0">
              <a:solidFill>
                <a:schemeClr val="dk1"/>
              </a:solidFill>
              <a:effectLst/>
              <a:latin typeface="Arial" panose="020B0604020202020204" pitchFamily="34" charset="0"/>
              <a:ea typeface="+mn-ea"/>
              <a:cs typeface="Arial" panose="020B0604020202020204" pitchFamily="34" charset="0"/>
            </a:rPr>
            <a:t>Driver IC peak</a:t>
          </a:r>
          <a:r>
            <a:rPr lang="en-US" sz="1200" b="0" baseline="0">
              <a:solidFill>
                <a:schemeClr val="dk1"/>
              </a:solidFill>
              <a:effectLst/>
              <a:latin typeface="Arial" panose="020B0604020202020204" pitchFamily="34" charset="0"/>
              <a:ea typeface="+mn-ea"/>
              <a:cs typeface="Arial" panose="020B0604020202020204" pitchFamily="34" charset="0"/>
            </a:rPr>
            <a:t> current based on RG</a:t>
          </a:r>
          <a:endParaRPr lang="en-US" sz="1200" b="0">
            <a:effectLst/>
            <a:latin typeface="Arial" panose="020B0604020202020204" pitchFamily="34" charset="0"/>
            <a:cs typeface="Arial" panose="020B0604020202020204" pitchFamily="34" charset="0"/>
          </a:endParaRPr>
        </a:p>
        <a:p>
          <a:pPr algn="ctr"/>
          <a:endParaRPr lang="en-US" sz="1200" b="0">
            <a:latin typeface="Arial" panose="020B0604020202020204" pitchFamily="34" charset="0"/>
            <a:cs typeface="Arial" panose="020B0604020202020204" pitchFamily="34" charset="0"/>
          </a:endParaRPr>
        </a:p>
      </xdr:txBody>
    </xdr:sp>
    <xdr:clientData/>
  </xdr:twoCellAnchor>
  <xdr:twoCellAnchor>
    <xdr:from>
      <xdr:col>13</xdr:col>
      <xdr:colOff>247649</xdr:colOff>
      <xdr:row>35</xdr:row>
      <xdr:rowOff>171450</xdr:rowOff>
    </xdr:from>
    <xdr:to>
      <xdr:col>18</xdr:col>
      <xdr:colOff>466725</xdr:colOff>
      <xdr:row>38</xdr:row>
      <xdr:rowOff>47626</xdr:rowOff>
    </xdr:to>
    <xdr:sp macro="" textlink="">
      <xdr:nvSpPr>
        <xdr:cNvPr id="24" name="TextBox 23">
          <a:extLst>
            <a:ext uri="{FF2B5EF4-FFF2-40B4-BE49-F238E27FC236}">
              <a16:creationId xmlns:a16="http://schemas.microsoft.com/office/drawing/2014/main" id="{00000000-0008-0000-0000-000018000000}"/>
            </a:ext>
          </a:extLst>
        </xdr:cNvPr>
        <xdr:cNvSpPr txBox="1"/>
      </xdr:nvSpPr>
      <xdr:spPr>
        <a:xfrm>
          <a:off x="10633183" y="6898071"/>
          <a:ext cx="3273645" cy="447676"/>
        </a:xfrm>
        <a:prstGeom prst="rect">
          <a:avLst/>
        </a:prstGeom>
        <a:solidFill>
          <a:schemeClr val="lt1"/>
        </a:solid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algn="l" defTabSz="914400" eaLnBrk="1" fontAlgn="auto" latinLnBrk="0" hangingPunct="1">
            <a:lnSpc>
              <a:spcPct val="100000"/>
            </a:lnSpc>
            <a:spcBef>
              <a:spcPts val="0"/>
            </a:spcBef>
            <a:spcAft>
              <a:spcPts val="0"/>
            </a:spcAft>
            <a:buClrTx/>
            <a:buSzTx/>
            <a:buFontTx/>
            <a:buNone/>
            <a:tabLst/>
            <a:defRPr/>
          </a:pPr>
          <a:r>
            <a:rPr lang="en-US" sz="1200" b="0">
              <a:solidFill>
                <a:schemeClr val="dk1"/>
              </a:solidFill>
              <a:effectLst/>
              <a:latin typeface="Arial" panose="020B0604020202020204" pitchFamily="34" charset="0"/>
              <a:ea typeface="+mn-ea"/>
              <a:cs typeface="Arial" panose="020B0604020202020204" pitchFamily="34" charset="0"/>
            </a:rPr>
            <a:t>Driver power dissipation based on RG,</a:t>
          </a:r>
          <a:r>
            <a:rPr lang="en-US" sz="1200" b="0" baseline="0">
              <a:solidFill>
                <a:schemeClr val="dk1"/>
              </a:solidFill>
              <a:effectLst/>
              <a:latin typeface="Arial" panose="020B0604020202020204" pitchFamily="34" charset="0"/>
              <a:ea typeface="+mn-ea"/>
              <a:cs typeface="Arial" panose="020B0604020202020204" pitchFamily="34" charset="0"/>
            </a:rPr>
            <a:t> fsw and power switch parameters</a:t>
          </a:r>
          <a:endParaRPr lang="en-US" sz="1200" b="0">
            <a:latin typeface="Arial" panose="020B0604020202020204" pitchFamily="34" charset="0"/>
            <a:cs typeface="Arial" panose="020B0604020202020204" pitchFamily="34" charset="0"/>
          </a:endParaRPr>
        </a:p>
      </xdr:txBody>
    </xdr:sp>
    <xdr:clientData/>
  </xdr:twoCellAnchor>
  <xdr:twoCellAnchor>
    <xdr:from>
      <xdr:col>13</xdr:col>
      <xdr:colOff>247648</xdr:colOff>
      <xdr:row>38</xdr:row>
      <xdr:rowOff>53340</xdr:rowOff>
    </xdr:from>
    <xdr:to>
      <xdr:col>18</xdr:col>
      <xdr:colOff>438150</xdr:colOff>
      <xdr:row>40</xdr:row>
      <xdr:rowOff>133350</xdr:rowOff>
    </xdr:to>
    <xdr:sp macro="" textlink="">
      <xdr:nvSpPr>
        <xdr:cNvPr id="25" name="TextBox 24">
          <a:extLst>
            <a:ext uri="{FF2B5EF4-FFF2-40B4-BE49-F238E27FC236}">
              <a16:creationId xmlns:a16="http://schemas.microsoft.com/office/drawing/2014/main" id="{00000000-0008-0000-0000-000019000000}"/>
            </a:ext>
          </a:extLst>
        </xdr:cNvPr>
        <xdr:cNvSpPr txBox="1"/>
      </xdr:nvSpPr>
      <xdr:spPr>
        <a:xfrm>
          <a:off x="10633182" y="7351461"/>
          <a:ext cx="3245071" cy="461010"/>
        </a:xfrm>
        <a:prstGeom prst="rect">
          <a:avLst/>
        </a:prstGeom>
        <a:solidFill>
          <a:schemeClr val="lt1"/>
        </a:solid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algn="l" defTabSz="914400" eaLnBrk="1" fontAlgn="auto" latinLnBrk="0" hangingPunct="1">
            <a:lnSpc>
              <a:spcPct val="100000"/>
            </a:lnSpc>
            <a:spcBef>
              <a:spcPts val="0"/>
            </a:spcBef>
            <a:spcAft>
              <a:spcPts val="0"/>
            </a:spcAft>
            <a:buClrTx/>
            <a:buSzTx/>
            <a:buFontTx/>
            <a:buNone/>
            <a:tabLst/>
            <a:defRPr/>
          </a:pPr>
          <a:r>
            <a:rPr lang="en-US" sz="1200" b="0">
              <a:solidFill>
                <a:schemeClr val="dk1"/>
              </a:solidFill>
              <a:effectLst/>
              <a:latin typeface="Arial" panose="020B0604020202020204" pitchFamily="34" charset="0"/>
              <a:ea typeface="+mn-ea"/>
              <a:cs typeface="Arial" panose="020B0604020202020204" pitchFamily="34" charset="0"/>
            </a:rPr>
            <a:t>Shutdown</a:t>
          </a:r>
          <a:r>
            <a:rPr lang="en-US" sz="1200" b="0" baseline="0">
              <a:solidFill>
                <a:schemeClr val="dk1"/>
              </a:solidFill>
              <a:effectLst/>
              <a:latin typeface="Arial" panose="020B0604020202020204" pitchFamily="34" charset="0"/>
              <a:ea typeface="+mn-ea"/>
              <a:cs typeface="Arial" panose="020B0604020202020204" pitchFamily="34" charset="0"/>
            </a:rPr>
            <a:t> energy and voltage overshoot based on soft or 2 level turn off</a:t>
          </a:r>
          <a:endParaRPr lang="en-US" sz="1200" b="0">
            <a:effectLst/>
            <a:latin typeface="Arial" panose="020B0604020202020204" pitchFamily="34" charset="0"/>
            <a:cs typeface="Arial" panose="020B0604020202020204" pitchFamily="34" charset="0"/>
          </a:endParaRPr>
        </a:p>
        <a:p>
          <a:pPr algn="ctr"/>
          <a:endParaRPr lang="en-US" sz="1400" b="0">
            <a:latin typeface="Arial" panose="020B0604020202020204" pitchFamily="34" charset="0"/>
            <a:cs typeface="Arial" panose="020B0604020202020204" pitchFamily="34" charset="0"/>
          </a:endParaRPr>
        </a:p>
      </xdr:txBody>
    </xdr:sp>
    <xdr:clientData/>
  </xdr:twoCellAnchor>
  <xdr:twoCellAnchor>
    <xdr:from>
      <xdr:col>13</xdr:col>
      <xdr:colOff>247648</xdr:colOff>
      <xdr:row>40</xdr:row>
      <xdr:rowOff>108585</xdr:rowOff>
    </xdr:from>
    <xdr:to>
      <xdr:col>18</xdr:col>
      <xdr:colOff>400049</xdr:colOff>
      <xdr:row>42</xdr:row>
      <xdr:rowOff>180975</xdr:rowOff>
    </xdr:to>
    <xdr:sp macro="" textlink="">
      <xdr:nvSpPr>
        <xdr:cNvPr id="26" name="TextBox 25">
          <a:extLst>
            <a:ext uri="{FF2B5EF4-FFF2-40B4-BE49-F238E27FC236}">
              <a16:creationId xmlns:a16="http://schemas.microsoft.com/office/drawing/2014/main" id="{00000000-0008-0000-0000-00001A000000}"/>
            </a:ext>
          </a:extLst>
        </xdr:cNvPr>
        <xdr:cNvSpPr txBox="1"/>
      </xdr:nvSpPr>
      <xdr:spPr>
        <a:xfrm>
          <a:off x="10633182" y="7787706"/>
          <a:ext cx="3206970" cy="453390"/>
        </a:xfrm>
        <a:prstGeom prst="rect">
          <a:avLst/>
        </a:prstGeom>
        <a:solidFill>
          <a:schemeClr val="lt1"/>
        </a:solid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algn="l" defTabSz="914400" eaLnBrk="1" fontAlgn="auto" latinLnBrk="0" hangingPunct="1">
            <a:lnSpc>
              <a:spcPct val="100000"/>
            </a:lnSpc>
            <a:spcBef>
              <a:spcPts val="0"/>
            </a:spcBef>
            <a:spcAft>
              <a:spcPts val="0"/>
            </a:spcAft>
            <a:buClrTx/>
            <a:buSzTx/>
            <a:buFontTx/>
            <a:buNone/>
            <a:tabLst/>
            <a:defRPr/>
          </a:pPr>
          <a:r>
            <a:rPr lang="en-US" sz="1200" b="0">
              <a:solidFill>
                <a:schemeClr val="dk1"/>
              </a:solidFill>
              <a:effectLst/>
              <a:latin typeface="Arial" panose="020B0604020202020204" pitchFamily="34" charset="0"/>
              <a:ea typeface="+mn-ea"/>
              <a:cs typeface="Arial" panose="020B0604020202020204" pitchFamily="34" charset="0"/>
            </a:rPr>
            <a:t>DESAT threshold and</a:t>
          </a:r>
          <a:r>
            <a:rPr lang="en-US" sz="1200" b="0" baseline="0">
              <a:solidFill>
                <a:schemeClr val="dk1"/>
              </a:solidFill>
              <a:effectLst/>
              <a:latin typeface="Arial" panose="020B0604020202020204" pitchFamily="34" charset="0"/>
              <a:ea typeface="+mn-ea"/>
              <a:cs typeface="Arial" panose="020B0604020202020204" pitchFamily="34" charset="0"/>
            </a:rPr>
            <a:t> timing based on IC parameters and external components</a:t>
          </a:r>
          <a:endParaRPr lang="en-US" sz="1200" b="0">
            <a:effectLst/>
            <a:latin typeface="Arial" panose="020B0604020202020204" pitchFamily="34" charset="0"/>
            <a:cs typeface="Arial" panose="020B0604020202020204" pitchFamily="34" charset="0"/>
          </a:endParaRPr>
        </a:p>
        <a:p>
          <a:pPr algn="ctr"/>
          <a:endParaRPr lang="en-US" sz="1200" b="0">
            <a:latin typeface="Arial" panose="020B0604020202020204" pitchFamily="34" charset="0"/>
            <a:cs typeface="Arial" panose="020B0604020202020204" pitchFamily="34" charset="0"/>
          </a:endParaRPr>
        </a:p>
      </xdr:txBody>
    </xdr:sp>
    <xdr:clientData/>
  </xdr:twoCellAnchor>
  <xdr:twoCellAnchor>
    <xdr:from>
      <xdr:col>13</xdr:col>
      <xdr:colOff>247649</xdr:colOff>
      <xdr:row>42</xdr:row>
      <xdr:rowOff>135255</xdr:rowOff>
    </xdr:from>
    <xdr:to>
      <xdr:col>18</xdr:col>
      <xdr:colOff>371475</xdr:colOff>
      <xdr:row>45</xdr:row>
      <xdr:rowOff>9525</xdr:rowOff>
    </xdr:to>
    <xdr:sp macro="" textlink="">
      <xdr:nvSpPr>
        <xdr:cNvPr id="27" name="TextBox 26">
          <a:extLst>
            <a:ext uri="{FF2B5EF4-FFF2-40B4-BE49-F238E27FC236}">
              <a16:creationId xmlns:a16="http://schemas.microsoft.com/office/drawing/2014/main" id="{00000000-0008-0000-0000-00001B000000}"/>
            </a:ext>
          </a:extLst>
        </xdr:cNvPr>
        <xdr:cNvSpPr txBox="1"/>
      </xdr:nvSpPr>
      <xdr:spPr>
        <a:xfrm>
          <a:off x="10633183" y="8195376"/>
          <a:ext cx="3178395" cy="445770"/>
        </a:xfrm>
        <a:prstGeom prst="rect">
          <a:avLst/>
        </a:prstGeom>
        <a:solidFill>
          <a:schemeClr val="lt1"/>
        </a:solid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algn="l" defTabSz="914400" eaLnBrk="1" fontAlgn="auto" latinLnBrk="0" hangingPunct="1">
            <a:lnSpc>
              <a:spcPct val="100000"/>
            </a:lnSpc>
            <a:spcBef>
              <a:spcPts val="0"/>
            </a:spcBef>
            <a:spcAft>
              <a:spcPts val="0"/>
            </a:spcAft>
            <a:buClrTx/>
            <a:buSzTx/>
            <a:buFontTx/>
            <a:buNone/>
            <a:tabLst/>
            <a:defRPr/>
          </a:pPr>
          <a:r>
            <a:rPr lang="en-US" sz="1200" b="0">
              <a:solidFill>
                <a:schemeClr val="dk1"/>
              </a:solidFill>
              <a:effectLst/>
              <a:latin typeface="Arial" panose="020B0604020202020204" pitchFamily="34" charset="0"/>
              <a:ea typeface="+mn-ea"/>
              <a:cs typeface="Arial" panose="020B0604020202020204" pitchFamily="34" charset="0"/>
            </a:rPr>
            <a:t>DESAT threshold and timing configuration using OC pin with </a:t>
          </a:r>
          <a:r>
            <a:rPr lang="en-US" sz="1200" b="0" baseline="0">
              <a:solidFill>
                <a:schemeClr val="dk1"/>
              </a:solidFill>
              <a:effectLst/>
              <a:latin typeface="Arial" panose="020B0604020202020204" pitchFamily="34" charset="0"/>
              <a:ea typeface="+mn-ea"/>
              <a:cs typeface="Arial" panose="020B0604020202020204" pitchFamily="34" charset="0"/>
            </a:rPr>
            <a:t>external components</a:t>
          </a:r>
          <a:endParaRPr lang="en-US" sz="1200" b="0">
            <a:effectLst/>
            <a:latin typeface="Arial" panose="020B0604020202020204" pitchFamily="34" charset="0"/>
            <a:cs typeface="Arial" panose="020B0604020202020204" pitchFamily="34" charset="0"/>
          </a:endParaRPr>
        </a:p>
        <a:p>
          <a:pPr algn="ctr"/>
          <a:endParaRPr lang="en-US" sz="1200" b="0">
            <a:latin typeface="Arial" panose="020B0604020202020204" pitchFamily="34" charset="0"/>
            <a:cs typeface="Arial" panose="020B0604020202020204" pitchFamily="34" charset="0"/>
          </a:endParaRPr>
        </a:p>
      </xdr:txBody>
    </xdr:sp>
    <xdr:clientData/>
  </xdr:twoCellAnchor>
  <xdr:twoCellAnchor>
    <xdr:from>
      <xdr:col>13</xdr:col>
      <xdr:colOff>247649</xdr:colOff>
      <xdr:row>45</xdr:row>
      <xdr:rowOff>0</xdr:rowOff>
    </xdr:from>
    <xdr:to>
      <xdr:col>18</xdr:col>
      <xdr:colOff>409575</xdr:colOff>
      <xdr:row>47</xdr:row>
      <xdr:rowOff>95250</xdr:rowOff>
    </xdr:to>
    <xdr:sp macro="" textlink="">
      <xdr:nvSpPr>
        <xdr:cNvPr id="28" name="TextBox 27">
          <a:extLst>
            <a:ext uri="{FF2B5EF4-FFF2-40B4-BE49-F238E27FC236}">
              <a16:creationId xmlns:a16="http://schemas.microsoft.com/office/drawing/2014/main" id="{00000000-0008-0000-0000-00001C000000}"/>
            </a:ext>
          </a:extLst>
        </xdr:cNvPr>
        <xdr:cNvSpPr txBox="1"/>
      </xdr:nvSpPr>
      <xdr:spPr>
        <a:xfrm>
          <a:off x="10633183" y="8631621"/>
          <a:ext cx="3216495" cy="476250"/>
        </a:xfrm>
        <a:prstGeom prst="rect">
          <a:avLst/>
        </a:prstGeom>
        <a:solidFill>
          <a:schemeClr val="lt1"/>
        </a:solid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algn="l" defTabSz="914400" eaLnBrk="1" fontAlgn="auto" latinLnBrk="0" hangingPunct="1">
            <a:lnSpc>
              <a:spcPct val="100000"/>
            </a:lnSpc>
            <a:spcBef>
              <a:spcPts val="0"/>
            </a:spcBef>
            <a:spcAft>
              <a:spcPts val="0"/>
            </a:spcAft>
            <a:buClrTx/>
            <a:buSzTx/>
            <a:buFontTx/>
            <a:buNone/>
            <a:tabLst/>
            <a:defRPr/>
          </a:pPr>
          <a:r>
            <a:rPr lang="en-US" sz="1200" b="0">
              <a:solidFill>
                <a:schemeClr val="dk1"/>
              </a:solidFill>
              <a:effectLst/>
              <a:latin typeface="Arial" panose="020B0604020202020204" pitchFamily="34" charset="0"/>
              <a:ea typeface="+mn-ea"/>
              <a:cs typeface="Arial" panose="020B0604020202020204" pitchFamily="34" charset="0"/>
            </a:rPr>
            <a:t>Soft turn off timing calculation</a:t>
          </a:r>
          <a:r>
            <a:rPr lang="en-US" sz="1200" b="0" baseline="0">
              <a:solidFill>
                <a:schemeClr val="dk1"/>
              </a:solidFill>
              <a:effectLst/>
              <a:latin typeface="Arial" panose="020B0604020202020204" pitchFamily="34" charset="0"/>
              <a:ea typeface="+mn-ea"/>
              <a:cs typeface="Arial" panose="020B0604020202020204" pitchFamily="34" charset="0"/>
            </a:rPr>
            <a:t> </a:t>
          </a:r>
          <a:r>
            <a:rPr lang="en-US" sz="1200" b="0">
              <a:solidFill>
                <a:schemeClr val="dk1"/>
              </a:solidFill>
              <a:effectLst/>
              <a:latin typeface="Arial" panose="020B0604020202020204" pitchFamily="34" charset="0"/>
              <a:ea typeface="+mn-ea"/>
              <a:cs typeface="Arial" panose="020B0604020202020204" pitchFamily="34" charset="0"/>
            </a:rPr>
            <a:t>when</a:t>
          </a:r>
          <a:r>
            <a:rPr lang="en-US" sz="1200" b="0" baseline="0">
              <a:solidFill>
                <a:schemeClr val="dk1"/>
              </a:solidFill>
              <a:effectLst/>
              <a:latin typeface="Arial" panose="020B0604020202020204" pitchFamily="34" charset="0"/>
              <a:ea typeface="+mn-ea"/>
              <a:cs typeface="Arial" panose="020B0604020202020204" pitchFamily="34" charset="0"/>
            </a:rPr>
            <a:t> external totem pole buffer is used</a:t>
          </a:r>
          <a:endParaRPr lang="en-US" sz="1200" b="0">
            <a:latin typeface="Arial" panose="020B0604020202020204" pitchFamily="34" charset="0"/>
            <a:cs typeface="Arial" panose="020B0604020202020204" pitchFamily="34" charset="0"/>
          </a:endParaRPr>
        </a:p>
      </xdr:txBody>
    </xdr:sp>
    <xdr:clientData/>
  </xdr:twoCellAnchor>
  <xdr:twoCellAnchor>
    <xdr:from>
      <xdr:col>12</xdr:col>
      <xdr:colOff>514349</xdr:colOff>
      <xdr:row>34</xdr:row>
      <xdr:rowOff>185738</xdr:rowOff>
    </xdr:from>
    <xdr:to>
      <xdr:col>13</xdr:col>
      <xdr:colOff>247649</xdr:colOff>
      <xdr:row>34</xdr:row>
      <xdr:rowOff>185738</xdr:rowOff>
    </xdr:to>
    <xdr:cxnSp macro="">
      <xdr:nvCxnSpPr>
        <xdr:cNvPr id="30" name="Straight Arrow Connector 29">
          <a:extLst>
            <a:ext uri="{FF2B5EF4-FFF2-40B4-BE49-F238E27FC236}">
              <a16:creationId xmlns:a16="http://schemas.microsoft.com/office/drawing/2014/main" id="{00000000-0008-0000-0000-00001E000000}"/>
            </a:ext>
          </a:extLst>
        </xdr:cNvPr>
        <xdr:cNvCxnSpPr>
          <a:stCxn id="17" idx="3"/>
          <a:endCxn id="23" idx="1"/>
        </xdr:cNvCxnSpPr>
      </xdr:nvCxnSpPr>
      <xdr:spPr>
        <a:xfrm>
          <a:off x="10288970" y="6721859"/>
          <a:ext cx="344213" cy="0"/>
        </a:xfrm>
        <a:prstGeom prst="straightConnector1">
          <a:avLst/>
        </a:prstGeom>
        <a:ln>
          <a:tailEnd type="arrow"/>
        </a:ln>
      </xdr:spPr>
      <xdr:style>
        <a:lnRef idx="2">
          <a:schemeClr val="accent5"/>
        </a:lnRef>
        <a:fillRef idx="0">
          <a:schemeClr val="accent5"/>
        </a:fillRef>
        <a:effectRef idx="1">
          <a:schemeClr val="accent5"/>
        </a:effectRef>
        <a:fontRef idx="minor">
          <a:schemeClr val="tx1"/>
        </a:fontRef>
      </xdr:style>
    </xdr:cxnSp>
    <xdr:clientData/>
  </xdr:twoCellAnchor>
  <xdr:twoCellAnchor>
    <xdr:from>
      <xdr:col>12</xdr:col>
      <xdr:colOff>514349</xdr:colOff>
      <xdr:row>37</xdr:row>
      <xdr:rowOff>14288</xdr:rowOff>
    </xdr:from>
    <xdr:to>
      <xdr:col>13</xdr:col>
      <xdr:colOff>247649</xdr:colOff>
      <xdr:row>37</xdr:row>
      <xdr:rowOff>14288</xdr:rowOff>
    </xdr:to>
    <xdr:cxnSp macro="">
      <xdr:nvCxnSpPr>
        <xdr:cNvPr id="31" name="Straight Arrow Connector 30">
          <a:extLst>
            <a:ext uri="{FF2B5EF4-FFF2-40B4-BE49-F238E27FC236}">
              <a16:creationId xmlns:a16="http://schemas.microsoft.com/office/drawing/2014/main" id="{00000000-0008-0000-0000-00001F000000}"/>
            </a:ext>
          </a:extLst>
        </xdr:cNvPr>
        <xdr:cNvCxnSpPr>
          <a:stCxn id="18" idx="3"/>
          <a:endCxn id="24" idx="1"/>
        </xdr:cNvCxnSpPr>
      </xdr:nvCxnSpPr>
      <xdr:spPr>
        <a:xfrm>
          <a:off x="10288970" y="7121909"/>
          <a:ext cx="344213" cy="0"/>
        </a:xfrm>
        <a:prstGeom prst="straightConnector1">
          <a:avLst/>
        </a:prstGeom>
        <a:ln>
          <a:tailEnd type="arrow"/>
        </a:ln>
      </xdr:spPr>
      <xdr:style>
        <a:lnRef idx="2">
          <a:schemeClr val="accent5"/>
        </a:lnRef>
        <a:fillRef idx="0">
          <a:schemeClr val="accent5"/>
        </a:fillRef>
        <a:effectRef idx="1">
          <a:schemeClr val="accent5"/>
        </a:effectRef>
        <a:fontRef idx="minor">
          <a:schemeClr val="tx1"/>
        </a:fontRef>
      </xdr:style>
    </xdr:cxnSp>
    <xdr:clientData/>
  </xdr:twoCellAnchor>
  <xdr:twoCellAnchor>
    <xdr:from>
      <xdr:col>12</xdr:col>
      <xdr:colOff>514349</xdr:colOff>
      <xdr:row>39</xdr:row>
      <xdr:rowOff>93345</xdr:rowOff>
    </xdr:from>
    <xdr:to>
      <xdr:col>13</xdr:col>
      <xdr:colOff>247648</xdr:colOff>
      <xdr:row>39</xdr:row>
      <xdr:rowOff>93346</xdr:rowOff>
    </xdr:to>
    <xdr:cxnSp macro="">
      <xdr:nvCxnSpPr>
        <xdr:cNvPr id="35" name="Straight Arrow Connector 34">
          <a:extLst>
            <a:ext uri="{FF2B5EF4-FFF2-40B4-BE49-F238E27FC236}">
              <a16:creationId xmlns:a16="http://schemas.microsoft.com/office/drawing/2014/main" id="{00000000-0008-0000-0000-000023000000}"/>
            </a:ext>
          </a:extLst>
        </xdr:cNvPr>
        <xdr:cNvCxnSpPr>
          <a:stCxn id="22" idx="3"/>
          <a:endCxn id="25" idx="1"/>
        </xdr:cNvCxnSpPr>
      </xdr:nvCxnSpPr>
      <xdr:spPr>
        <a:xfrm flipV="1">
          <a:off x="10288970" y="7581966"/>
          <a:ext cx="344212" cy="1"/>
        </a:xfrm>
        <a:prstGeom prst="straightConnector1">
          <a:avLst/>
        </a:prstGeom>
        <a:ln>
          <a:tailEnd type="arrow"/>
        </a:ln>
      </xdr:spPr>
      <xdr:style>
        <a:lnRef idx="2">
          <a:schemeClr val="accent5"/>
        </a:lnRef>
        <a:fillRef idx="0">
          <a:schemeClr val="accent5"/>
        </a:fillRef>
        <a:effectRef idx="1">
          <a:schemeClr val="accent5"/>
        </a:effectRef>
        <a:fontRef idx="minor">
          <a:schemeClr val="tx1"/>
        </a:fontRef>
      </xdr:style>
    </xdr:cxnSp>
    <xdr:clientData/>
  </xdr:twoCellAnchor>
  <xdr:twoCellAnchor>
    <xdr:from>
      <xdr:col>12</xdr:col>
      <xdr:colOff>514349</xdr:colOff>
      <xdr:row>41</xdr:row>
      <xdr:rowOff>144780</xdr:rowOff>
    </xdr:from>
    <xdr:to>
      <xdr:col>13</xdr:col>
      <xdr:colOff>247648</xdr:colOff>
      <xdr:row>41</xdr:row>
      <xdr:rowOff>144780</xdr:rowOff>
    </xdr:to>
    <xdr:cxnSp macro="">
      <xdr:nvCxnSpPr>
        <xdr:cNvPr id="39" name="Straight Arrow Connector 38">
          <a:extLst>
            <a:ext uri="{FF2B5EF4-FFF2-40B4-BE49-F238E27FC236}">
              <a16:creationId xmlns:a16="http://schemas.microsoft.com/office/drawing/2014/main" id="{00000000-0008-0000-0000-000027000000}"/>
            </a:ext>
          </a:extLst>
        </xdr:cNvPr>
        <xdr:cNvCxnSpPr>
          <a:stCxn id="21" idx="3"/>
          <a:endCxn id="26" idx="1"/>
        </xdr:cNvCxnSpPr>
      </xdr:nvCxnSpPr>
      <xdr:spPr>
        <a:xfrm>
          <a:off x="10288970" y="8014401"/>
          <a:ext cx="344212" cy="0"/>
        </a:xfrm>
        <a:prstGeom prst="straightConnector1">
          <a:avLst/>
        </a:prstGeom>
        <a:ln>
          <a:tailEnd type="arrow"/>
        </a:ln>
      </xdr:spPr>
      <xdr:style>
        <a:lnRef idx="2">
          <a:schemeClr val="accent5"/>
        </a:lnRef>
        <a:fillRef idx="0">
          <a:schemeClr val="accent5"/>
        </a:fillRef>
        <a:effectRef idx="1">
          <a:schemeClr val="accent5"/>
        </a:effectRef>
        <a:fontRef idx="minor">
          <a:schemeClr val="tx1"/>
        </a:fontRef>
      </xdr:style>
    </xdr:cxnSp>
    <xdr:clientData/>
  </xdr:twoCellAnchor>
  <xdr:twoCellAnchor>
    <xdr:from>
      <xdr:col>12</xdr:col>
      <xdr:colOff>514349</xdr:colOff>
      <xdr:row>43</xdr:row>
      <xdr:rowOff>167640</xdr:rowOff>
    </xdr:from>
    <xdr:to>
      <xdr:col>13</xdr:col>
      <xdr:colOff>247649</xdr:colOff>
      <xdr:row>43</xdr:row>
      <xdr:rowOff>167640</xdr:rowOff>
    </xdr:to>
    <xdr:cxnSp macro="">
      <xdr:nvCxnSpPr>
        <xdr:cNvPr id="42" name="Straight Arrow Connector 41">
          <a:extLst>
            <a:ext uri="{FF2B5EF4-FFF2-40B4-BE49-F238E27FC236}">
              <a16:creationId xmlns:a16="http://schemas.microsoft.com/office/drawing/2014/main" id="{00000000-0008-0000-0000-00002A000000}"/>
            </a:ext>
          </a:extLst>
        </xdr:cNvPr>
        <xdr:cNvCxnSpPr>
          <a:stCxn id="20" idx="3"/>
          <a:endCxn id="27" idx="1"/>
        </xdr:cNvCxnSpPr>
      </xdr:nvCxnSpPr>
      <xdr:spPr>
        <a:xfrm>
          <a:off x="10288970" y="8418261"/>
          <a:ext cx="344213" cy="0"/>
        </a:xfrm>
        <a:prstGeom prst="straightConnector1">
          <a:avLst/>
        </a:prstGeom>
        <a:ln>
          <a:tailEnd type="arrow"/>
        </a:ln>
      </xdr:spPr>
      <xdr:style>
        <a:lnRef idx="2">
          <a:schemeClr val="accent5"/>
        </a:lnRef>
        <a:fillRef idx="0">
          <a:schemeClr val="accent5"/>
        </a:fillRef>
        <a:effectRef idx="1">
          <a:schemeClr val="accent5"/>
        </a:effectRef>
        <a:fontRef idx="minor">
          <a:schemeClr val="tx1"/>
        </a:fontRef>
      </xdr:style>
    </xdr:cxnSp>
    <xdr:clientData/>
  </xdr:twoCellAnchor>
  <xdr:twoCellAnchor>
    <xdr:from>
      <xdr:col>12</xdr:col>
      <xdr:colOff>514349</xdr:colOff>
      <xdr:row>46</xdr:row>
      <xdr:rowOff>47625</xdr:rowOff>
    </xdr:from>
    <xdr:to>
      <xdr:col>13</xdr:col>
      <xdr:colOff>247649</xdr:colOff>
      <xdr:row>46</xdr:row>
      <xdr:rowOff>47626</xdr:rowOff>
    </xdr:to>
    <xdr:cxnSp macro="">
      <xdr:nvCxnSpPr>
        <xdr:cNvPr id="45" name="Straight Arrow Connector 44">
          <a:extLst>
            <a:ext uri="{FF2B5EF4-FFF2-40B4-BE49-F238E27FC236}">
              <a16:creationId xmlns:a16="http://schemas.microsoft.com/office/drawing/2014/main" id="{00000000-0008-0000-0000-00002D000000}"/>
            </a:ext>
          </a:extLst>
        </xdr:cNvPr>
        <xdr:cNvCxnSpPr>
          <a:stCxn id="19" idx="3"/>
          <a:endCxn id="28" idx="1"/>
        </xdr:cNvCxnSpPr>
      </xdr:nvCxnSpPr>
      <xdr:spPr>
        <a:xfrm flipV="1">
          <a:off x="10288970" y="8869746"/>
          <a:ext cx="344213" cy="1"/>
        </a:xfrm>
        <a:prstGeom prst="straightConnector1">
          <a:avLst/>
        </a:prstGeom>
        <a:ln>
          <a:tailEnd type="arrow"/>
        </a:ln>
      </xdr:spPr>
      <xdr:style>
        <a:lnRef idx="2">
          <a:schemeClr val="accent5"/>
        </a:lnRef>
        <a:fillRef idx="0">
          <a:schemeClr val="accent5"/>
        </a:fillRef>
        <a:effectRef idx="1">
          <a:schemeClr val="accent5"/>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editAs="oneCell">
    <xdr:from>
      <xdr:col>11</xdr:col>
      <xdr:colOff>172316</xdr:colOff>
      <xdr:row>13</xdr:row>
      <xdr:rowOff>29206</xdr:rowOff>
    </xdr:from>
    <xdr:to>
      <xdr:col>22</xdr:col>
      <xdr:colOff>530679</xdr:colOff>
      <xdr:row>28</xdr:row>
      <xdr:rowOff>151355</xdr:rowOff>
    </xdr:to>
    <xdr:pic>
      <xdr:nvPicPr>
        <xdr:cNvPr id="3" name="Picture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357387" y="2451277"/>
          <a:ext cx="6794541" cy="3945756"/>
        </a:xfrm>
        <a:prstGeom prst="rect">
          <a:avLst/>
        </a:prstGeom>
        <a:solidFill>
          <a:srgbClr val="000000">
            <a:shade val="95000"/>
          </a:srgbClr>
        </a:solidFill>
        <a:ln w="76200" cap="sq">
          <a:solidFill>
            <a:schemeClr val="accent5">
              <a:lumMod val="50000"/>
            </a:schemeClr>
          </a:solidFill>
          <a:miter lim="800000"/>
        </a:ln>
        <a:effectLst>
          <a:outerShdw blurRad="254000" dist="190500" dir="2700000" sy="90000" algn="bl" rotWithShape="0">
            <a:srgbClr val="000000">
              <a:alpha val="40000"/>
            </a:srgbClr>
          </a:outerShdw>
        </a:effectLst>
      </xdr:spPr>
    </xdr:pic>
    <xdr:clientData/>
  </xdr:twoCellAnchor>
  <xdr:oneCellAnchor>
    <xdr:from>
      <xdr:col>6</xdr:col>
      <xdr:colOff>631018</xdr:colOff>
      <xdr:row>0</xdr:row>
      <xdr:rowOff>76222</xdr:rowOff>
    </xdr:from>
    <xdr:ext cx="6960390" cy="446212"/>
    <xdr:sp macro="" textlink="">
      <xdr:nvSpPr>
        <xdr:cNvPr id="4" name="TextBox 3">
          <a:extLst>
            <a:ext uri="{FF2B5EF4-FFF2-40B4-BE49-F238E27FC236}">
              <a16:creationId xmlns:a16="http://schemas.microsoft.com/office/drawing/2014/main" id="{00000000-0008-0000-0100-000004000000}"/>
            </a:ext>
          </a:extLst>
        </xdr:cNvPr>
        <xdr:cNvSpPr txBox="1"/>
      </xdr:nvSpPr>
      <xdr:spPr>
        <a:xfrm>
          <a:off x="5815339" y="76222"/>
          <a:ext cx="6960390" cy="44621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2400" b="1" i="0" u="sng"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UCC217xx Calculator: Peak Drive</a:t>
          </a:r>
        </a:p>
      </xdr:txBody>
    </xdr:sp>
    <xdr:clientData/>
  </xdr:oneCellAnchor>
  <xdr:oneCellAnchor>
    <xdr:from>
      <xdr:col>15</xdr:col>
      <xdr:colOff>549648</xdr:colOff>
      <xdr:row>0</xdr:row>
      <xdr:rowOff>120267</xdr:rowOff>
    </xdr:from>
    <xdr:ext cx="4211538" cy="264560"/>
    <xdr:sp macro="" textlink="">
      <xdr:nvSpPr>
        <xdr:cNvPr id="5" name="TextBox 4">
          <a:hlinkClick xmlns:r="http://schemas.openxmlformats.org/officeDocument/2006/relationships" r:id="rId2"/>
          <a:extLst>
            <a:ext uri="{FF2B5EF4-FFF2-40B4-BE49-F238E27FC236}">
              <a16:creationId xmlns:a16="http://schemas.microsoft.com/office/drawing/2014/main" id="{00000000-0008-0000-0100-000005000000}"/>
            </a:ext>
          </a:extLst>
        </xdr:cNvPr>
        <xdr:cNvSpPr txBox="1"/>
      </xdr:nvSpPr>
      <xdr:spPr>
        <a:xfrm>
          <a:off x="14184005" y="120267"/>
          <a:ext cx="421153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b="0" i="0" u="none" strike="noStrike">
              <a:solidFill>
                <a:schemeClr val="tx1"/>
              </a:solidFill>
              <a:effectLst/>
              <a:latin typeface="+mn-lt"/>
              <a:ea typeface="+mn-ea"/>
              <a:cs typeface="+mn-cs"/>
              <a:hlinkClick xmlns:r="http://schemas.openxmlformats.org/officeDocument/2006/relationships" r:id=""/>
            </a:rPr>
            <a:t>© Copyright 2020</a:t>
          </a:r>
          <a:r>
            <a:rPr lang="en-US" sz="1100" b="0" i="0">
              <a:solidFill>
                <a:schemeClr val="tx1"/>
              </a:solidFill>
              <a:effectLst/>
              <a:latin typeface="+mn-lt"/>
              <a:ea typeface="+mn-ea"/>
              <a:cs typeface="+mn-cs"/>
            </a:rPr>
            <a:t> Texas Instruments Incorporated. All rights reserved.</a:t>
          </a:r>
          <a:endParaRPr lang="en-US" sz="1100"/>
        </a:p>
      </xdr:txBody>
    </xdr:sp>
    <xdr:clientData/>
  </xdr:oneCellAnchor>
  <xdr:twoCellAnchor>
    <xdr:from>
      <xdr:col>1</xdr:col>
      <xdr:colOff>0</xdr:colOff>
      <xdr:row>4</xdr:row>
      <xdr:rowOff>86591</xdr:rowOff>
    </xdr:from>
    <xdr:to>
      <xdr:col>23</xdr:col>
      <xdr:colOff>17318</xdr:colOff>
      <xdr:row>11</xdr:row>
      <xdr:rowOff>40822</xdr:rowOff>
    </xdr:to>
    <xdr:sp macro="" textlink="">
      <xdr:nvSpPr>
        <xdr:cNvPr id="7" name="TextBox 6">
          <a:extLst>
            <a:ext uri="{FF2B5EF4-FFF2-40B4-BE49-F238E27FC236}">
              <a16:creationId xmlns:a16="http://schemas.microsoft.com/office/drawing/2014/main" id="{00000000-0008-0000-0100-000007000000}"/>
            </a:ext>
          </a:extLst>
        </xdr:cNvPr>
        <xdr:cNvSpPr txBox="1"/>
      </xdr:nvSpPr>
      <xdr:spPr>
        <a:xfrm>
          <a:off x="258536" y="834984"/>
          <a:ext cx="18073996" cy="1246909"/>
        </a:xfrm>
        <a:prstGeom prst="rect">
          <a:avLst/>
        </a:prstGeom>
        <a:solidFill>
          <a:schemeClr val="lt1"/>
        </a:solidFill>
        <a:ln w="9525" cmpd="sng">
          <a:solidFill>
            <a:schemeClr val="accent5">
              <a:lumMod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400" b="0">
              <a:latin typeface="Arial" panose="020B0604020202020204" pitchFamily="34" charset="0"/>
              <a:cs typeface="Arial" panose="020B0604020202020204" pitchFamily="34" charset="0"/>
            </a:rPr>
            <a:t>How to use</a:t>
          </a:r>
          <a:r>
            <a:rPr lang="en-US" sz="1400" b="0" baseline="0">
              <a:latin typeface="Arial" panose="020B0604020202020204" pitchFamily="34" charset="0"/>
              <a:cs typeface="Arial" panose="020B0604020202020204" pitchFamily="34" charset="0"/>
            </a:rPr>
            <a:t> this calculator:</a:t>
          </a:r>
        </a:p>
        <a:p>
          <a:pPr algn="l"/>
          <a:r>
            <a:rPr lang="en-US" sz="1400" b="0" baseline="0">
              <a:latin typeface="Arial" panose="020B0604020202020204" pitchFamily="34" charset="0"/>
              <a:cs typeface="Arial" panose="020B0604020202020204" pitchFamily="34" charset="0"/>
            </a:rPr>
            <a:t>1) Input system information in User Input (parameter descriptions are shown under Definitions).</a:t>
          </a:r>
        </a:p>
        <a:p>
          <a:pPr algn="l"/>
          <a:r>
            <a:rPr lang="en-US" sz="1400" b="0" baseline="0">
              <a:latin typeface="Arial" panose="020B0604020202020204" pitchFamily="34" charset="0"/>
              <a:cs typeface="Arial" panose="020B0604020202020204" pitchFamily="34" charset="0"/>
            </a:rPr>
            <a:t>2) Driver parameters from the datasheet are given in the Fixed Value section.</a:t>
          </a:r>
        </a:p>
        <a:p>
          <a:pPr algn="l"/>
          <a:r>
            <a:rPr lang="en-US" sz="1400" b="0" baseline="0">
              <a:latin typeface="Arial" panose="020B0604020202020204" pitchFamily="34" charset="0"/>
              <a:cs typeface="Arial" panose="020B0604020202020204" pitchFamily="34" charset="0"/>
            </a:rPr>
            <a:t>3) See Calculator Output for Peak Source and Sink Current of the gate driver based on the System and Driver Parameter values.</a:t>
          </a:r>
        </a:p>
        <a:p>
          <a:pPr algn="l"/>
          <a:endParaRPr lang="en-US" sz="1400" b="0" baseline="0">
            <a:latin typeface="Arial" panose="020B0604020202020204" pitchFamily="34" charset="0"/>
            <a:cs typeface="Arial" panose="020B0604020202020204" pitchFamily="34" charset="0"/>
          </a:endParaRPr>
        </a:p>
        <a:p>
          <a:pPr algn="l"/>
          <a:endParaRPr lang="en-US" sz="1400" b="0">
            <a:latin typeface="Arial" panose="020B0604020202020204" pitchFamily="34" charset="0"/>
            <a:cs typeface="Arial" panose="020B0604020202020204" pitchFamily="34" charset="0"/>
          </a:endParaRPr>
        </a:p>
      </xdr:txBody>
    </xdr:sp>
    <xdr:clientData/>
  </xdr:twoCellAnchor>
  <xdr:twoCellAnchor editAs="oneCell">
    <xdr:from>
      <xdr:col>1</xdr:col>
      <xdr:colOff>136071</xdr:colOff>
      <xdr:row>0</xdr:row>
      <xdr:rowOff>27213</xdr:rowOff>
    </xdr:from>
    <xdr:to>
      <xdr:col>4</xdr:col>
      <xdr:colOff>512407</xdr:colOff>
      <xdr:row>2</xdr:row>
      <xdr:rowOff>124096</xdr:rowOff>
    </xdr:to>
    <xdr:pic>
      <xdr:nvPicPr>
        <xdr:cNvPr id="8" name="Picture 7" descr="ti logo">
          <a:hlinkClick xmlns:r="http://schemas.openxmlformats.org/officeDocument/2006/relationships" r:id="rId3"/>
          <a:extLst>
            <a:ext uri="{FF2B5EF4-FFF2-40B4-BE49-F238E27FC236}">
              <a16:creationId xmlns:a16="http://schemas.microsoft.com/office/drawing/2014/main" id="{00000000-0008-0000-0100-000008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94607" y="27213"/>
          <a:ext cx="2988907" cy="45066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8</xdr:col>
      <xdr:colOff>114299</xdr:colOff>
      <xdr:row>19</xdr:row>
      <xdr:rowOff>202747</xdr:rowOff>
    </xdr:from>
    <xdr:to>
      <xdr:col>16</xdr:col>
      <xdr:colOff>693964</xdr:colOff>
      <xdr:row>33</xdr:row>
      <xdr:rowOff>5772</xdr:rowOff>
    </xdr:to>
    <xdr:pic>
      <xdr:nvPicPr>
        <xdr:cNvPr id="5" name="Picture 4">
          <a:extLst>
            <a:ext uri="{FF2B5EF4-FFF2-40B4-BE49-F238E27FC236}">
              <a16:creationId xmlns:a16="http://schemas.microsoft.com/office/drawing/2014/main" id="{00000000-0008-0000-0200-000005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856513" y="4652283"/>
          <a:ext cx="6757308" cy="3708275"/>
        </a:xfrm>
        <a:prstGeom prst="rect">
          <a:avLst/>
        </a:prstGeom>
        <a:solidFill>
          <a:srgbClr val="000000">
            <a:shade val="95000"/>
          </a:srgbClr>
        </a:solidFill>
        <a:ln w="76200" cap="sq">
          <a:solidFill>
            <a:schemeClr val="accent5">
              <a:lumMod val="50000"/>
            </a:schemeClr>
          </a:solidFill>
          <a:miter lim="800000"/>
        </a:ln>
        <a:effectLst>
          <a:outerShdw blurRad="254000" dist="190500" dir="2700000" sy="90000" algn="bl" rotWithShape="0">
            <a:srgbClr val="000000">
              <a:alpha val="40000"/>
            </a:srgbClr>
          </a:outerShdw>
        </a:effectLst>
      </xdr:spPr>
    </xdr:pic>
    <xdr:clientData/>
  </xdr:twoCellAnchor>
  <xdr:oneCellAnchor>
    <xdr:from>
      <xdr:col>8</xdr:col>
      <xdr:colOff>408356</xdr:colOff>
      <xdr:row>0</xdr:row>
      <xdr:rowOff>89828</xdr:rowOff>
    </xdr:from>
    <xdr:ext cx="6960390" cy="446212"/>
    <xdr:sp macro="" textlink="">
      <xdr:nvSpPr>
        <xdr:cNvPr id="3" name="TextBox 2">
          <a:extLst>
            <a:ext uri="{FF2B5EF4-FFF2-40B4-BE49-F238E27FC236}">
              <a16:creationId xmlns:a16="http://schemas.microsoft.com/office/drawing/2014/main" id="{00000000-0008-0000-0200-000003000000}"/>
            </a:ext>
          </a:extLst>
        </xdr:cNvPr>
        <xdr:cNvSpPr txBox="1"/>
      </xdr:nvSpPr>
      <xdr:spPr>
        <a:xfrm>
          <a:off x="5864820" y="89828"/>
          <a:ext cx="6960390" cy="44621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2400" b="1" i="0" u="sng"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UCC217xx Calculator: Driver IC Thermal</a:t>
          </a:r>
        </a:p>
      </xdr:txBody>
    </xdr:sp>
    <xdr:clientData/>
  </xdr:oneCellAnchor>
  <xdr:oneCellAnchor>
    <xdr:from>
      <xdr:col>18</xdr:col>
      <xdr:colOff>440792</xdr:colOff>
      <xdr:row>0</xdr:row>
      <xdr:rowOff>161090</xdr:rowOff>
    </xdr:from>
    <xdr:ext cx="4211538" cy="264560"/>
    <xdr:sp macro="" textlink="">
      <xdr:nvSpPr>
        <xdr:cNvPr id="4" name="TextBox 3">
          <a:hlinkClick xmlns:r="http://schemas.openxmlformats.org/officeDocument/2006/relationships" r:id="rId2"/>
          <a:extLst>
            <a:ext uri="{FF2B5EF4-FFF2-40B4-BE49-F238E27FC236}">
              <a16:creationId xmlns:a16="http://schemas.microsoft.com/office/drawing/2014/main" id="{00000000-0008-0000-0200-000004000000}"/>
            </a:ext>
          </a:extLst>
        </xdr:cNvPr>
        <xdr:cNvSpPr txBox="1"/>
      </xdr:nvSpPr>
      <xdr:spPr>
        <a:xfrm>
          <a:off x="13762185" y="161090"/>
          <a:ext cx="421153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b="0" i="0" u="none" strike="noStrike">
              <a:solidFill>
                <a:schemeClr val="tx1"/>
              </a:solidFill>
              <a:effectLst/>
              <a:latin typeface="+mn-lt"/>
              <a:ea typeface="+mn-ea"/>
              <a:cs typeface="+mn-cs"/>
              <a:hlinkClick xmlns:r="http://schemas.openxmlformats.org/officeDocument/2006/relationships" r:id=""/>
            </a:rPr>
            <a:t>© Copyright 2020</a:t>
          </a:r>
          <a:r>
            <a:rPr lang="en-US" sz="1100" b="0" i="0">
              <a:solidFill>
                <a:schemeClr val="tx1"/>
              </a:solidFill>
              <a:effectLst/>
              <a:latin typeface="+mn-lt"/>
              <a:ea typeface="+mn-ea"/>
              <a:cs typeface="+mn-cs"/>
            </a:rPr>
            <a:t> Texas Instruments Incorporated. All rights reserved.</a:t>
          </a:r>
          <a:endParaRPr lang="en-US" sz="1100"/>
        </a:p>
      </xdr:txBody>
    </xdr:sp>
    <xdr:clientData/>
  </xdr:oneCellAnchor>
  <xdr:twoCellAnchor>
    <xdr:from>
      <xdr:col>1</xdr:col>
      <xdr:colOff>21029</xdr:colOff>
      <xdr:row>4</xdr:row>
      <xdr:rowOff>184315</xdr:rowOff>
    </xdr:from>
    <xdr:to>
      <xdr:col>22</xdr:col>
      <xdr:colOff>557893</xdr:colOff>
      <xdr:row>12</xdr:row>
      <xdr:rowOff>27215</xdr:rowOff>
    </xdr:to>
    <xdr:sp macro="" textlink="">
      <xdr:nvSpPr>
        <xdr:cNvPr id="7" name="TextBox 6">
          <a:extLst>
            <a:ext uri="{FF2B5EF4-FFF2-40B4-BE49-F238E27FC236}">
              <a16:creationId xmlns:a16="http://schemas.microsoft.com/office/drawing/2014/main" id="{00000000-0008-0000-0200-000007000000}"/>
            </a:ext>
          </a:extLst>
        </xdr:cNvPr>
        <xdr:cNvSpPr txBox="1"/>
      </xdr:nvSpPr>
      <xdr:spPr>
        <a:xfrm>
          <a:off x="265958" y="987136"/>
          <a:ext cx="18158114" cy="1366900"/>
        </a:xfrm>
        <a:prstGeom prst="rect">
          <a:avLst/>
        </a:prstGeom>
        <a:solidFill>
          <a:schemeClr val="lt1"/>
        </a:solidFill>
        <a:ln w="9525" cmpd="sng">
          <a:solidFill>
            <a:schemeClr val="accent5">
              <a:lumMod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400" b="0">
              <a:latin typeface="Arial" panose="020B0604020202020204" pitchFamily="34" charset="0"/>
              <a:cs typeface="Arial" panose="020B0604020202020204" pitchFamily="34" charset="0"/>
            </a:rPr>
            <a:t>How to use</a:t>
          </a:r>
          <a:r>
            <a:rPr lang="en-US" sz="1400" b="0" baseline="0">
              <a:latin typeface="Arial" panose="020B0604020202020204" pitchFamily="34" charset="0"/>
              <a:cs typeface="Arial" panose="020B0604020202020204" pitchFamily="34" charset="0"/>
            </a:rPr>
            <a:t> this calculator:</a:t>
          </a:r>
        </a:p>
        <a:p>
          <a:pPr algn="l"/>
          <a:r>
            <a:rPr lang="en-US" sz="1400" b="0" baseline="0">
              <a:latin typeface="Arial" panose="020B0604020202020204" pitchFamily="34" charset="0"/>
              <a:cs typeface="Arial" panose="020B0604020202020204" pitchFamily="34" charset="0"/>
            </a:rPr>
            <a:t>1) Input system information in User Input (parameter descriptions are shown under Definitions).</a:t>
          </a:r>
        </a:p>
        <a:p>
          <a:pPr algn="l"/>
          <a:r>
            <a:rPr lang="en-US" sz="1400" b="0" baseline="0">
              <a:latin typeface="Arial" panose="020B0604020202020204" pitchFamily="34" charset="0"/>
              <a:cs typeface="Arial" panose="020B0604020202020204" pitchFamily="34" charset="0"/>
            </a:rPr>
            <a:t>2) Driver parameters from the datasheet are given in the Fixed Value section.</a:t>
          </a:r>
        </a:p>
        <a:p>
          <a:pPr algn="l"/>
          <a:r>
            <a:rPr lang="en-US" sz="1400" b="0" baseline="0">
              <a:latin typeface="Arial" panose="020B0604020202020204" pitchFamily="34" charset="0"/>
              <a:cs typeface="Arial" panose="020B0604020202020204" pitchFamily="34" charset="0"/>
            </a:rPr>
            <a:t>3) See Calculator Output for Driver IC Thermal performance based on the System and Driver Parameter values.</a:t>
          </a:r>
        </a:p>
        <a:p>
          <a:pPr algn="l"/>
          <a:endParaRPr lang="en-US" sz="1400" b="0" baseline="0">
            <a:latin typeface="Arial" panose="020B0604020202020204" pitchFamily="34" charset="0"/>
            <a:cs typeface="Arial" panose="020B0604020202020204" pitchFamily="34" charset="0"/>
          </a:endParaRPr>
        </a:p>
        <a:p>
          <a:pPr algn="l"/>
          <a:r>
            <a:rPr lang="en-US" sz="1400" b="0" baseline="0">
              <a:latin typeface="Arial" panose="020B0604020202020204" pitchFamily="34" charset="0"/>
              <a:cs typeface="Arial" panose="020B0604020202020204" pitchFamily="34" charset="0"/>
            </a:rPr>
            <a:t>Note: The junction temperature of the driver IC, Tj, should be limited to below 150⁰.</a:t>
          </a:r>
        </a:p>
        <a:p>
          <a:pPr algn="l"/>
          <a:endParaRPr lang="en-US" sz="1400" b="0">
            <a:latin typeface="Arial" panose="020B0604020202020204" pitchFamily="34" charset="0"/>
            <a:cs typeface="Arial" panose="020B0604020202020204" pitchFamily="34" charset="0"/>
          </a:endParaRPr>
        </a:p>
      </xdr:txBody>
    </xdr:sp>
    <xdr:clientData/>
  </xdr:twoCellAnchor>
  <xdr:twoCellAnchor editAs="oneCell">
    <xdr:from>
      <xdr:col>1</xdr:col>
      <xdr:colOff>217714</xdr:colOff>
      <xdr:row>0</xdr:row>
      <xdr:rowOff>68036</xdr:rowOff>
    </xdr:from>
    <xdr:to>
      <xdr:col>4</xdr:col>
      <xdr:colOff>594050</xdr:colOff>
      <xdr:row>2</xdr:row>
      <xdr:rowOff>164919</xdr:rowOff>
    </xdr:to>
    <xdr:pic>
      <xdr:nvPicPr>
        <xdr:cNvPr id="8" name="Picture 7" descr="ti logo">
          <a:hlinkClick xmlns:r="http://schemas.openxmlformats.org/officeDocument/2006/relationships" r:id="rId3"/>
          <a:extLst>
            <a:ext uri="{FF2B5EF4-FFF2-40B4-BE49-F238E27FC236}">
              <a16:creationId xmlns:a16="http://schemas.microsoft.com/office/drawing/2014/main" id="{00000000-0008-0000-0200-000008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462643" y="68036"/>
          <a:ext cx="2988907" cy="45066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6</xdr:col>
      <xdr:colOff>439140</xdr:colOff>
      <xdr:row>21</xdr:row>
      <xdr:rowOff>89066</xdr:rowOff>
    </xdr:from>
    <xdr:to>
      <xdr:col>15</xdr:col>
      <xdr:colOff>67244</xdr:colOff>
      <xdr:row>47</xdr:row>
      <xdr:rowOff>190499</xdr:rowOff>
    </xdr:to>
    <xdr:pic>
      <xdr:nvPicPr>
        <xdr:cNvPr id="4" name="Picture 3">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050231" y="4799611"/>
          <a:ext cx="7854240" cy="5972297"/>
        </a:xfrm>
        <a:prstGeom prst="rect">
          <a:avLst/>
        </a:prstGeom>
        <a:solidFill>
          <a:srgbClr val="000000">
            <a:shade val="95000"/>
          </a:srgbClr>
        </a:solidFill>
        <a:ln w="76200" cap="sq">
          <a:solidFill>
            <a:schemeClr val="accent5">
              <a:lumMod val="50000"/>
            </a:schemeClr>
          </a:solidFill>
          <a:miter lim="800000"/>
        </a:ln>
        <a:effectLst>
          <a:outerShdw blurRad="254000" dist="190500" dir="2700000" sy="90000" algn="bl" rotWithShape="0">
            <a:srgbClr val="000000">
              <a:alpha val="40000"/>
            </a:srgbClr>
          </a:outerShdw>
        </a:effectLst>
      </xdr:spPr>
    </xdr:pic>
    <xdr:clientData/>
  </xdr:twoCellAnchor>
  <xdr:twoCellAnchor editAs="oneCell">
    <xdr:from>
      <xdr:col>4</xdr:col>
      <xdr:colOff>166733</xdr:colOff>
      <xdr:row>53</xdr:row>
      <xdr:rowOff>173173</xdr:rowOff>
    </xdr:from>
    <xdr:to>
      <xdr:col>10</xdr:col>
      <xdr:colOff>716495</xdr:colOff>
      <xdr:row>90</xdr:row>
      <xdr:rowOff>166246</xdr:rowOff>
    </xdr:to>
    <xdr:pic>
      <xdr:nvPicPr>
        <xdr:cNvPr id="5" name="Picture 4">
          <a:extLst>
            <a:ext uri="{FF2B5EF4-FFF2-40B4-BE49-F238E27FC236}">
              <a16:creationId xmlns:a16="http://schemas.microsoft.com/office/drawing/2014/main" id="{00000000-0008-0000-0300-000005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28688" y="11966855"/>
          <a:ext cx="6282080" cy="6400800"/>
        </a:xfrm>
        <a:prstGeom prst="rect">
          <a:avLst/>
        </a:prstGeom>
        <a:solidFill>
          <a:srgbClr val="000000">
            <a:shade val="95000"/>
          </a:srgbClr>
        </a:solidFill>
        <a:ln w="76200" cap="sq">
          <a:solidFill>
            <a:schemeClr val="accent5">
              <a:lumMod val="50000"/>
            </a:schemeClr>
          </a:solidFill>
          <a:miter lim="800000"/>
        </a:ln>
        <a:effectLst>
          <a:outerShdw blurRad="254000" dist="190500" dir="2700000" sy="90000" algn="bl" rotWithShape="0">
            <a:srgbClr val="000000">
              <a:alpha val="40000"/>
            </a:srgbClr>
          </a:outerShdw>
        </a:effectLst>
      </xdr:spPr>
    </xdr:pic>
    <xdr:clientData/>
  </xdr:twoCellAnchor>
  <xdr:twoCellAnchor editAs="oneCell">
    <xdr:from>
      <xdr:col>11</xdr:col>
      <xdr:colOff>712929</xdr:colOff>
      <xdr:row>53</xdr:row>
      <xdr:rowOff>173173</xdr:rowOff>
    </xdr:from>
    <xdr:to>
      <xdr:col>19</xdr:col>
      <xdr:colOff>59466</xdr:colOff>
      <xdr:row>90</xdr:row>
      <xdr:rowOff>166246</xdr:rowOff>
    </xdr:to>
    <xdr:pic>
      <xdr:nvPicPr>
        <xdr:cNvPr id="6" name="Picture 5">
          <a:extLst>
            <a:ext uri="{FF2B5EF4-FFF2-40B4-BE49-F238E27FC236}">
              <a16:creationId xmlns:a16="http://schemas.microsoft.com/office/drawing/2014/main" id="{00000000-0008-0000-0300-000006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1190429" y="11966855"/>
          <a:ext cx="6221855" cy="6400800"/>
        </a:xfrm>
        <a:prstGeom prst="rect">
          <a:avLst/>
        </a:prstGeom>
        <a:solidFill>
          <a:srgbClr val="000000">
            <a:shade val="95000"/>
          </a:srgbClr>
        </a:solidFill>
        <a:ln w="76200" cap="sq">
          <a:solidFill>
            <a:schemeClr val="accent5">
              <a:lumMod val="50000"/>
            </a:schemeClr>
          </a:solidFill>
          <a:miter lim="800000"/>
        </a:ln>
        <a:effectLst>
          <a:outerShdw blurRad="254000" dist="190500" dir="2700000" sy="90000" algn="bl" rotWithShape="0">
            <a:srgbClr val="000000">
              <a:alpha val="40000"/>
            </a:srgbClr>
          </a:outerShdw>
        </a:effectLst>
      </xdr:spPr>
    </xdr:pic>
    <xdr:clientData/>
  </xdr:twoCellAnchor>
  <xdr:oneCellAnchor>
    <xdr:from>
      <xdr:col>6</xdr:col>
      <xdr:colOff>519686</xdr:colOff>
      <xdr:row>0</xdr:row>
      <xdr:rowOff>27977</xdr:rowOff>
    </xdr:from>
    <xdr:ext cx="6960390" cy="446212"/>
    <xdr:sp macro="" textlink="">
      <xdr:nvSpPr>
        <xdr:cNvPr id="7" name="TextBox 6">
          <a:extLst>
            <a:ext uri="{FF2B5EF4-FFF2-40B4-BE49-F238E27FC236}">
              <a16:creationId xmlns:a16="http://schemas.microsoft.com/office/drawing/2014/main" id="{00000000-0008-0000-0300-000007000000}"/>
            </a:ext>
          </a:extLst>
        </xdr:cNvPr>
        <xdr:cNvSpPr txBox="1"/>
      </xdr:nvSpPr>
      <xdr:spPr>
        <a:xfrm>
          <a:off x="6738150" y="27977"/>
          <a:ext cx="6960390" cy="44621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2400" b="1" i="0" u="sng"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UCC217xx Calculator: Switch Shutdown</a:t>
          </a:r>
        </a:p>
      </xdr:txBody>
    </xdr:sp>
    <xdr:clientData/>
  </xdr:oneCellAnchor>
  <xdr:oneCellAnchor>
    <xdr:from>
      <xdr:col>16</xdr:col>
      <xdr:colOff>185967</xdr:colOff>
      <xdr:row>0</xdr:row>
      <xdr:rowOff>120268</xdr:rowOff>
    </xdr:from>
    <xdr:ext cx="4211538" cy="264560"/>
    <xdr:sp macro="" textlink="">
      <xdr:nvSpPr>
        <xdr:cNvPr id="8" name="TextBox 7">
          <a:hlinkClick xmlns:r="http://schemas.openxmlformats.org/officeDocument/2006/relationships" r:id="rId4"/>
          <a:extLst>
            <a:ext uri="{FF2B5EF4-FFF2-40B4-BE49-F238E27FC236}">
              <a16:creationId xmlns:a16="http://schemas.microsoft.com/office/drawing/2014/main" id="{00000000-0008-0000-0300-000008000000}"/>
            </a:ext>
          </a:extLst>
        </xdr:cNvPr>
        <xdr:cNvSpPr txBox="1"/>
      </xdr:nvSpPr>
      <xdr:spPr>
        <a:xfrm>
          <a:off x="15330717" y="120268"/>
          <a:ext cx="421153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b="0" i="0" u="none" strike="noStrike">
              <a:solidFill>
                <a:schemeClr val="tx1"/>
              </a:solidFill>
              <a:effectLst/>
              <a:latin typeface="+mn-lt"/>
              <a:ea typeface="+mn-ea"/>
              <a:cs typeface="+mn-cs"/>
              <a:hlinkClick xmlns:r="http://schemas.openxmlformats.org/officeDocument/2006/relationships" r:id=""/>
            </a:rPr>
            <a:t>© Copyright 2020</a:t>
          </a:r>
          <a:r>
            <a:rPr lang="en-US" sz="1100" b="0" i="0">
              <a:solidFill>
                <a:schemeClr val="tx1"/>
              </a:solidFill>
              <a:effectLst/>
              <a:latin typeface="+mn-lt"/>
              <a:ea typeface="+mn-ea"/>
              <a:cs typeface="+mn-cs"/>
            </a:rPr>
            <a:t> Texas Instruments Incorporated. All rights reserved.</a:t>
          </a:r>
          <a:endParaRPr lang="en-US" sz="1100"/>
        </a:p>
      </xdr:txBody>
    </xdr:sp>
    <xdr:clientData/>
  </xdr:oneCellAnchor>
  <xdr:twoCellAnchor>
    <xdr:from>
      <xdr:col>1</xdr:col>
      <xdr:colOff>0</xdr:colOff>
      <xdr:row>4</xdr:row>
      <xdr:rowOff>103908</xdr:rowOff>
    </xdr:from>
    <xdr:to>
      <xdr:col>22</xdr:col>
      <xdr:colOff>502227</xdr:colOff>
      <xdr:row>13</xdr:row>
      <xdr:rowOff>51954</xdr:rowOff>
    </xdr:to>
    <xdr:sp macro="" textlink="">
      <xdr:nvSpPr>
        <xdr:cNvPr id="10" name="TextBox 9">
          <a:extLst>
            <a:ext uri="{FF2B5EF4-FFF2-40B4-BE49-F238E27FC236}">
              <a16:creationId xmlns:a16="http://schemas.microsoft.com/office/drawing/2014/main" id="{00000000-0008-0000-0300-00000A000000}"/>
            </a:ext>
          </a:extLst>
        </xdr:cNvPr>
        <xdr:cNvSpPr txBox="1"/>
      </xdr:nvSpPr>
      <xdr:spPr>
        <a:xfrm>
          <a:off x="231321" y="852301"/>
          <a:ext cx="19974049" cy="1594510"/>
        </a:xfrm>
        <a:prstGeom prst="rect">
          <a:avLst/>
        </a:prstGeom>
        <a:solidFill>
          <a:schemeClr val="lt1"/>
        </a:solidFill>
        <a:ln w="9525" cmpd="sng">
          <a:solidFill>
            <a:schemeClr val="accent5">
              <a:lumMod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400" b="0">
              <a:latin typeface="Arial" panose="020B0604020202020204" pitchFamily="34" charset="0"/>
              <a:cs typeface="Arial" panose="020B0604020202020204" pitchFamily="34" charset="0"/>
            </a:rPr>
            <a:t>How to use</a:t>
          </a:r>
          <a:r>
            <a:rPr lang="en-US" sz="1400" b="0" baseline="0">
              <a:latin typeface="Arial" panose="020B0604020202020204" pitchFamily="34" charset="0"/>
              <a:cs typeface="Arial" panose="020B0604020202020204" pitchFamily="34" charset="0"/>
            </a:rPr>
            <a:t> this calculator:</a:t>
          </a:r>
        </a:p>
        <a:p>
          <a:pPr algn="l"/>
          <a:r>
            <a:rPr lang="en-US" sz="1400" b="0" baseline="0">
              <a:latin typeface="Arial" panose="020B0604020202020204" pitchFamily="34" charset="0"/>
              <a:cs typeface="Arial" panose="020B0604020202020204" pitchFamily="34" charset="0"/>
            </a:rPr>
            <a:t>1) Input system information in User Input (parameter descriptions are shown under Definitions).</a:t>
          </a:r>
        </a:p>
        <a:p>
          <a:pPr algn="l"/>
          <a:r>
            <a:rPr lang="en-US" sz="1400" b="0" baseline="0">
              <a:latin typeface="Arial" panose="020B0604020202020204" pitchFamily="34" charset="0"/>
              <a:cs typeface="Arial" panose="020B0604020202020204" pitchFamily="34" charset="0"/>
            </a:rPr>
            <a:t>2) Driver parameters from the datasheet are given in the Fixed Value section.</a:t>
          </a:r>
        </a:p>
        <a:p>
          <a:pPr algn="l"/>
          <a:r>
            <a:rPr lang="en-US" sz="1400" b="0" baseline="0">
              <a:latin typeface="Arial" panose="020B0604020202020204" pitchFamily="34" charset="0"/>
              <a:cs typeface="Arial" panose="020B0604020202020204" pitchFamily="34" charset="0"/>
            </a:rPr>
            <a:t>3) See Calculator Output for Switch Shutdown calculations based on the System and Driver Parameter values.</a:t>
          </a:r>
        </a:p>
        <a:p>
          <a:pPr algn="l"/>
          <a:endParaRPr lang="en-US" sz="1400" b="0" baseline="0">
            <a:latin typeface="Arial" panose="020B0604020202020204" pitchFamily="34" charset="0"/>
            <a:cs typeface="Arial" panose="020B0604020202020204" pitchFamily="34" charset="0"/>
          </a:endParaRPr>
        </a:p>
        <a:p>
          <a:pPr algn="l"/>
          <a:r>
            <a:rPr lang="en-US" sz="1400" b="0" baseline="0">
              <a:latin typeface="Arial" panose="020B0604020202020204" pitchFamily="34" charset="0"/>
              <a:cs typeface="Arial" panose="020B0604020202020204" pitchFamily="34" charset="0"/>
            </a:rPr>
            <a:t>Note: 2-Level Turn-OFF is only applicable to UCC21732; Soft Turn-OFF is applicable to UCC21710 and UCC21750.</a:t>
          </a:r>
        </a:p>
        <a:p>
          <a:pPr algn="l"/>
          <a:endParaRPr lang="en-US" sz="1400" b="0" baseline="0">
            <a:latin typeface="Arial" panose="020B0604020202020204" pitchFamily="34" charset="0"/>
            <a:cs typeface="Arial" panose="020B0604020202020204" pitchFamily="34" charset="0"/>
          </a:endParaRPr>
        </a:p>
        <a:p>
          <a:pPr algn="l"/>
          <a:endParaRPr lang="en-US" sz="1400" b="0">
            <a:latin typeface="Arial" panose="020B0604020202020204" pitchFamily="34" charset="0"/>
            <a:cs typeface="Arial" panose="020B0604020202020204" pitchFamily="34" charset="0"/>
          </a:endParaRPr>
        </a:p>
      </xdr:txBody>
    </xdr:sp>
    <xdr:clientData/>
  </xdr:twoCellAnchor>
  <xdr:twoCellAnchor>
    <xdr:from>
      <xdr:col>4</xdr:col>
      <xdr:colOff>121228</xdr:colOff>
      <xdr:row>49</xdr:row>
      <xdr:rowOff>169717</xdr:rowOff>
    </xdr:from>
    <xdr:to>
      <xdr:col>10</xdr:col>
      <xdr:colOff>762000</xdr:colOff>
      <xdr:row>53</xdr:row>
      <xdr:rowOff>31172</xdr:rowOff>
    </xdr:to>
    <xdr:sp macro="" textlink="">
      <xdr:nvSpPr>
        <xdr:cNvPr id="11" name="TextBox 10">
          <a:extLst>
            <a:ext uri="{FF2B5EF4-FFF2-40B4-BE49-F238E27FC236}">
              <a16:creationId xmlns:a16="http://schemas.microsoft.com/office/drawing/2014/main" id="{00000000-0008-0000-0300-00000B000000}"/>
            </a:ext>
          </a:extLst>
        </xdr:cNvPr>
        <xdr:cNvSpPr txBox="1"/>
      </xdr:nvSpPr>
      <xdr:spPr>
        <a:xfrm>
          <a:off x="3983183" y="11218717"/>
          <a:ext cx="6373090" cy="606137"/>
        </a:xfrm>
        <a:prstGeom prst="rect">
          <a:avLst/>
        </a:prstGeom>
        <a:solidFill>
          <a:schemeClr val="lt1"/>
        </a:solidFill>
        <a:ln w="9525" cmpd="sng">
          <a:solidFill>
            <a:schemeClr val="accent5">
              <a:lumMod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0">
              <a:latin typeface="Arial" panose="020B0604020202020204" pitchFamily="34" charset="0"/>
              <a:cs typeface="Arial" panose="020B0604020202020204" pitchFamily="34" charset="0"/>
            </a:rPr>
            <a:t>2-Level</a:t>
          </a:r>
          <a:r>
            <a:rPr lang="en-US" sz="1400" b="0" baseline="0">
              <a:latin typeface="Arial" panose="020B0604020202020204" pitchFamily="34" charset="0"/>
              <a:cs typeface="Arial" panose="020B0604020202020204" pitchFamily="34" charset="0"/>
            </a:rPr>
            <a:t> Turn-OFF Timing Diagram and System Example</a:t>
          </a:r>
          <a:endParaRPr lang="en-US" sz="1400" b="0">
            <a:latin typeface="Arial" panose="020B0604020202020204" pitchFamily="34" charset="0"/>
            <a:cs typeface="Arial" panose="020B0604020202020204" pitchFamily="34" charset="0"/>
          </a:endParaRPr>
        </a:p>
      </xdr:txBody>
    </xdr:sp>
    <xdr:clientData/>
  </xdr:twoCellAnchor>
  <xdr:twoCellAnchor>
    <xdr:from>
      <xdr:col>11</xdr:col>
      <xdr:colOff>637311</xdr:colOff>
      <xdr:row>49</xdr:row>
      <xdr:rowOff>169717</xdr:rowOff>
    </xdr:from>
    <xdr:to>
      <xdr:col>19</xdr:col>
      <xdr:colOff>135083</xdr:colOff>
      <xdr:row>53</xdr:row>
      <xdr:rowOff>31172</xdr:rowOff>
    </xdr:to>
    <xdr:sp macro="" textlink="">
      <xdr:nvSpPr>
        <xdr:cNvPr id="12" name="TextBox 11">
          <a:extLst>
            <a:ext uri="{FF2B5EF4-FFF2-40B4-BE49-F238E27FC236}">
              <a16:creationId xmlns:a16="http://schemas.microsoft.com/office/drawing/2014/main" id="{00000000-0008-0000-0300-00000C000000}"/>
            </a:ext>
          </a:extLst>
        </xdr:cNvPr>
        <xdr:cNvSpPr txBox="1"/>
      </xdr:nvSpPr>
      <xdr:spPr>
        <a:xfrm>
          <a:off x="11114811" y="11218717"/>
          <a:ext cx="6373090" cy="606137"/>
        </a:xfrm>
        <a:prstGeom prst="rect">
          <a:avLst/>
        </a:prstGeom>
        <a:solidFill>
          <a:schemeClr val="lt1"/>
        </a:solidFill>
        <a:ln w="9525" cmpd="sng">
          <a:solidFill>
            <a:schemeClr val="accent5">
              <a:lumMod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0">
              <a:latin typeface="Arial" panose="020B0604020202020204" pitchFamily="34" charset="0"/>
              <a:cs typeface="Arial" panose="020B0604020202020204" pitchFamily="34" charset="0"/>
            </a:rPr>
            <a:t>Soft Turn-OFF </a:t>
          </a:r>
          <a:r>
            <a:rPr lang="en-US" sz="1400" b="0" baseline="0">
              <a:latin typeface="Arial" panose="020B0604020202020204" pitchFamily="34" charset="0"/>
              <a:cs typeface="Arial" panose="020B0604020202020204" pitchFamily="34" charset="0"/>
            </a:rPr>
            <a:t>Timing Diagram and System Example</a:t>
          </a:r>
          <a:endParaRPr lang="en-US" sz="1400" b="0">
            <a:latin typeface="Arial" panose="020B0604020202020204" pitchFamily="34" charset="0"/>
            <a:cs typeface="Arial" panose="020B0604020202020204" pitchFamily="34" charset="0"/>
          </a:endParaRPr>
        </a:p>
      </xdr:txBody>
    </xdr:sp>
    <xdr:clientData/>
  </xdr:twoCellAnchor>
  <xdr:twoCellAnchor editAs="oneCell">
    <xdr:from>
      <xdr:col>1</xdr:col>
      <xdr:colOff>217714</xdr:colOff>
      <xdr:row>0</xdr:row>
      <xdr:rowOff>27214</xdr:rowOff>
    </xdr:from>
    <xdr:to>
      <xdr:col>3</xdr:col>
      <xdr:colOff>743728</xdr:colOff>
      <xdr:row>2</xdr:row>
      <xdr:rowOff>124097</xdr:rowOff>
    </xdr:to>
    <xdr:pic>
      <xdr:nvPicPr>
        <xdr:cNvPr id="13" name="Picture 12" descr="ti logo">
          <a:hlinkClick xmlns:r="http://schemas.openxmlformats.org/officeDocument/2006/relationships" r:id="rId5"/>
          <a:extLst>
            <a:ext uri="{FF2B5EF4-FFF2-40B4-BE49-F238E27FC236}">
              <a16:creationId xmlns:a16="http://schemas.microsoft.com/office/drawing/2014/main" id="{00000000-0008-0000-0300-00000D000000}"/>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49035" y="27214"/>
          <a:ext cx="2988907" cy="45066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6</xdr:col>
      <xdr:colOff>216384</xdr:colOff>
      <xdr:row>18</xdr:row>
      <xdr:rowOff>217326</xdr:rowOff>
    </xdr:from>
    <xdr:to>
      <xdr:col>10</xdr:col>
      <xdr:colOff>1701732</xdr:colOff>
      <xdr:row>38</xdr:row>
      <xdr:rowOff>51954</xdr:rowOff>
    </xdr:to>
    <xdr:pic>
      <xdr:nvPicPr>
        <xdr:cNvPr id="3" name="Picture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814611" y="4113917"/>
          <a:ext cx="7061803" cy="4198810"/>
        </a:xfrm>
        <a:prstGeom prst="rect">
          <a:avLst/>
        </a:prstGeom>
        <a:ln w="76200" cap="sq" cmpd="thickThin">
          <a:solidFill>
            <a:schemeClr val="accent5">
              <a:lumMod val="50000"/>
            </a:schemeClr>
          </a:solidFill>
          <a:prstDash val="solid"/>
          <a:miter lim="800000"/>
        </a:ln>
        <a:effectLst>
          <a:innerShdw blurRad="76200">
            <a:srgbClr val="000000"/>
          </a:innerShdw>
        </a:effectLst>
      </xdr:spPr>
    </xdr:pic>
    <xdr:clientData/>
  </xdr:twoCellAnchor>
  <xdr:twoCellAnchor editAs="oneCell">
    <xdr:from>
      <xdr:col>11</xdr:col>
      <xdr:colOff>391187</xdr:colOff>
      <xdr:row>18</xdr:row>
      <xdr:rowOff>150770</xdr:rowOff>
    </xdr:from>
    <xdr:to>
      <xdr:col>23</xdr:col>
      <xdr:colOff>78163</xdr:colOff>
      <xdr:row>38</xdr:row>
      <xdr:rowOff>34635</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4332323" y="4047361"/>
          <a:ext cx="6752795" cy="4248047"/>
        </a:xfrm>
        <a:prstGeom prst="rect">
          <a:avLst/>
        </a:prstGeom>
        <a:solidFill>
          <a:srgbClr val="000000">
            <a:shade val="95000"/>
          </a:srgbClr>
        </a:solidFill>
        <a:ln w="76200" cap="sq">
          <a:solidFill>
            <a:schemeClr val="accent5">
              <a:lumMod val="50000"/>
            </a:schemeClr>
          </a:solidFill>
          <a:miter lim="800000"/>
        </a:ln>
        <a:effectLst>
          <a:outerShdw blurRad="254000" dist="190500" dir="2700000" sy="90000" algn="bl" rotWithShape="0">
            <a:srgbClr val="000000">
              <a:alpha val="40000"/>
            </a:srgbClr>
          </a:outerShdw>
        </a:effectLst>
      </xdr:spPr>
    </xdr:pic>
    <xdr:clientData/>
  </xdr:twoCellAnchor>
  <xdr:oneCellAnchor>
    <xdr:from>
      <xdr:col>6</xdr:col>
      <xdr:colOff>234555</xdr:colOff>
      <xdr:row>0</xdr:row>
      <xdr:rowOff>45296</xdr:rowOff>
    </xdr:from>
    <xdr:ext cx="6960390" cy="446212"/>
    <xdr:sp macro="" textlink="">
      <xdr:nvSpPr>
        <xdr:cNvPr id="4" name="TextBox 3">
          <a:extLst>
            <a:ext uri="{FF2B5EF4-FFF2-40B4-BE49-F238E27FC236}">
              <a16:creationId xmlns:a16="http://schemas.microsoft.com/office/drawing/2014/main" id="{00000000-0008-0000-0400-000004000000}"/>
            </a:ext>
          </a:extLst>
        </xdr:cNvPr>
        <xdr:cNvSpPr txBox="1"/>
      </xdr:nvSpPr>
      <xdr:spPr>
        <a:xfrm>
          <a:off x="5551237" y="45296"/>
          <a:ext cx="6960390" cy="44621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2400" b="1" i="0" u="sng"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UCC217xx Calculator: DESAT</a:t>
          </a:r>
        </a:p>
      </xdr:txBody>
    </xdr:sp>
    <xdr:clientData/>
  </xdr:oneCellAnchor>
  <xdr:oneCellAnchor>
    <xdr:from>
      <xdr:col>15</xdr:col>
      <xdr:colOff>549648</xdr:colOff>
      <xdr:row>0</xdr:row>
      <xdr:rowOff>133875</xdr:rowOff>
    </xdr:from>
    <xdr:ext cx="4211538" cy="264560"/>
    <xdr:sp macro="" textlink="">
      <xdr:nvSpPr>
        <xdr:cNvPr id="5" name="TextBox 4">
          <a:hlinkClick xmlns:r="http://schemas.openxmlformats.org/officeDocument/2006/relationships" r:id="rId3"/>
          <a:extLst>
            <a:ext uri="{FF2B5EF4-FFF2-40B4-BE49-F238E27FC236}">
              <a16:creationId xmlns:a16="http://schemas.microsoft.com/office/drawing/2014/main" id="{00000000-0008-0000-0400-000005000000}"/>
            </a:ext>
          </a:extLst>
        </xdr:cNvPr>
        <xdr:cNvSpPr txBox="1"/>
      </xdr:nvSpPr>
      <xdr:spPr>
        <a:xfrm>
          <a:off x="16837398" y="133875"/>
          <a:ext cx="421153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b="0" i="0" u="none" strike="noStrike">
              <a:solidFill>
                <a:schemeClr val="tx1"/>
              </a:solidFill>
              <a:effectLst/>
              <a:latin typeface="+mn-lt"/>
              <a:ea typeface="+mn-ea"/>
              <a:cs typeface="+mn-cs"/>
              <a:hlinkClick xmlns:r="http://schemas.openxmlformats.org/officeDocument/2006/relationships" r:id=""/>
            </a:rPr>
            <a:t>© Copyright 2020</a:t>
          </a:r>
          <a:r>
            <a:rPr lang="en-US" sz="1100" b="0" i="0">
              <a:solidFill>
                <a:schemeClr val="tx1"/>
              </a:solidFill>
              <a:effectLst/>
              <a:latin typeface="+mn-lt"/>
              <a:ea typeface="+mn-ea"/>
              <a:cs typeface="+mn-cs"/>
            </a:rPr>
            <a:t> Texas Instruments Incorporated. All rights reserved.</a:t>
          </a:r>
          <a:endParaRPr lang="en-US" sz="1100"/>
        </a:p>
      </xdr:txBody>
    </xdr:sp>
    <xdr:clientData/>
  </xdr:oneCellAnchor>
  <xdr:twoCellAnchor>
    <xdr:from>
      <xdr:col>1</xdr:col>
      <xdr:colOff>0</xdr:colOff>
      <xdr:row>4</xdr:row>
      <xdr:rowOff>155864</xdr:rowOff>
    </xdr:from>
    <xdr:to>
      <xdr:col>22</xdr:col>
      <xdr:colOff>571500</xdr:colOff>
      <xdr:row>13</xdr:row>
      <xdr:rowOff>0</xdr:rowOff>
    </xdr:to>
    <xdr:sp macro="" textlink="">
      <xdr:nvSpPr>
        <xdr:cNvPr id="7" name="TextBox 6">
          <a:extLst>
            <a:ext uri="{FF2B5EF4-FFF2-40B4-BE49-F238E27FC236}">
              <a16:creationId xmlns:a16="http://schemas.microsoft.com/office/drawing/2014/main" id="{00000000-0008-0000-0400-000007000000}"/>
            </a:ext>
          </a:extLst>
        </xdr:cNvPr>
        <xdr:cNvSpPr txBox="1"/>
      </xdr:nvSpPr>
      <xdr:spPr>
        <a:xfrm>
          <a:off x="244929" y="904257"/>
          <a:ext cx="20710071" cy="1558636"/>
        </a:xfrm>
        <a:prstGeom prst="rect">
          <a:avLst/>
        </a:prstGeom>
        <a:solidFill>
          <a:schemeClr val="lt1"/>
        </a:solidFill>
        <a:ln w="9525" cmpd="sng">
          <a:solidFill>
            <a:schemeClr val="accent5">
              <a:lumMod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400" b="0">
              <a:latin typeface="Arial" panose="020B0604020202020204" pitchFamily="34" charset="0"/>
              <a:cs typeface="Arial" panose="020B0604020202020204" pitchFamily="34" charset="0"/>
            </a:rPr>
            <a:t>How to use</a:t>
          </a:r>
          <a:r>
            <a:rPr lang="en-US" sz="1400" b="0" baseline="0">
              <a:latin typeface="Arial" panose="020B0604020202020204" pitchFamily="34" charset="0"/>
              <a:cs typeface="Arial" panose="020B0604020202020204" pitchFamily="34" charset="0"/>
            </a:rPr>
            <a:t> this calculator:</a:t>
          </a:r>
        </a:p>
        <a:p>
          <a:pPr algn="l"/>
          <a:r>
            <a:rPr lang="en-US" sz="1400" b="0" baseline="0">
              <a:latin typeface="Arial" panose="020B0604020202020204" pitchFamily="34" charset="0"/>
              <a:cs typeface="Arial" panose="020B0604020202020204" pitchFamily="34" charset="0"/>
            </a:rPr>
            <a:t>1) Input system information in User Input (parameter descriptions are shown under Definitions).</a:t>
          </a:r>
        </a:p>
        <a:p>
          <a:pPr algn="l"/>
          <a:r>
            <a:rPr lang="en-US" sz="1400" b="0" baseline="0">
              <a:latin typeface="Arial" panose="020B0604020202020204" pitchFamily="34" charset="0"/>
              <a:cs typeface="Arial" panose="020B0604020202020204" pitchFamily="34" charset="0"/>
            </a:rPr>
            <a:t>2) Driver parameters from the datasheet are given in the Fixed Value section.</a:t>
          </a:r>
        </a:p>
        <a:p>
          <a:pPr algn="l"/>
          <a:r>
            <a:rPr lang="en-US" sz="1400" b="0" baseline="0">
              <a:latin typeface="Arial" panose="020B0604020202020204" pitchFamily="34" charset="0"/>
              <a:cs typeface="Arial" panose="020B0604020202020204" pitchFamily="34" charset="0"/>
            </a:rPr>
            <a:t>3) See Calculator Output for DESAT calculations based on the System and Driver Parameter values.</a:t>
          </a:r>
        </a:p>
        <a:p>
          <a:pPr algn="l"/>
          <a:endParaRPr lang="en-US" sz="1400" b="0" baseline="0">
            <a:latin typeface="Arial" panose="020B0604020202020204" pitchFamily="34" charset="0"/>
            <a:cs typeface="Arial" panose="020B0604020202020204" pitchFamily="34" charset="0"/>
          </a:endParaRPr>
        </a:p>
        <a:p>
          <a:pPr algn="l"/>
          <a:r>
            <a:rPr lang="en-US" sz="1400" b="0" baseline="0">
              <a:latin typeface="Arial" panose="020B0604020202020204" pitchFamily="34" charset="0"/>
              <a:cs typeface="Arial" panose="020B0604020202020204" pitchFamily="34" charset="0"/>
            </a:rPr>
            <a:t>Note: DESAT in this configuration is only available with UCC21750.</a:t>
          </a:r>
        </a:p>
        <a:p>
          <a:pPr algn="l"/>
          <a:endParaRPr lang="en-US" sz="1400" b="0">
            <a:latin typeface="Arial" panose="020B0604020202020204" pitchFamily="34" charset="0"/>
            <a:cs typeface="Arial" panose="020B0604020202020204" pitchFamily="34" charset="0"/>
          </a:endParaRPr>
        </a:p>
      </xdr:txBody>
    </xdr:sp>
    <xdr:clientData/>
  </xdr:twoCellAnchor>
  <xdr:twoCellAnchor>
    <xdr:from>
      <xdr:col>11</xdr:col>
      <xdr:colOff>294409</xdr:colOff>
      <xdr:row>16</xdr:row>
      <xdr:rowOff>69272</xdr:rowOff>
    </xdr:from>
    <xdr:to>
      <xdr:col>23</xdr:col>
      <xdr:colOff>121225</xdr:colOff>
      <xdr:row>17</xdr:row>
      <xdr:rowOff>207818</xdr:rowOff>
    </xdr:to>
    <xdr:sp macro="" textlink="">
      <xdr:nvSpPr>
        <xdr:cNvPr id="8" name="TextBox 7">
          <a:extLst>
            <a:ext uri="{FF2B5EF4-FFF2-40B4-BE49-F238E27FC236}">
              <a16:creationId xmlns:a16="http://schemas.microsoft.com/office/drawing/2014/main" id="{00000000-0008-0000-0400-000008000000}"/>
            </a:ext>
          </a:extLst>
        </xdr:cNvPr>
        <xdr:cNvSpPr txBox="1"/>
      </xdr:nvSpPr>
      <xdr:spPr>
        <a:xfrm>
          <a:off x="14235545" y="3255817"/>
          <a:ext cx="6892635" cy="606137"/>
        </a:xfrm>
        <a:prstGeom prst="rect">
          <a:avLst/>
        </a:prstGeom>
        <a:solidFill>
          <a:schemeClr val="lt1"/>
        </a:solidFill>
        <a:ln w="9525" cmpd="sng">
          <a:solidFill>
            <a:schemeClr val="accent5">
              <a:lumMod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0">
              <a:latin typeface="Arial" panose="020B0604020202020204" pitchFamily="34" charset="0"/>
              <a:cs typeface="Arial" panose="020B0604020202020204" pitchFamily="34" charset="0"/>
            </a:rPr>
            <a:t>DESAT Timing Diagram (DESAT is the voltage at the DESAT pin and GATE is the voltage at the IGBT/MOSFET)</a:t>
          </a:r>
        </a:p>
      </xdr:txBody>
    </xdr:sp>
    <xdr:clientData/>
  </xdr:twoCellAnchor>
  <xdr:twoCellAnchor editAs="oneCell">
    <xdr:from>
      <xdr:col>1</xdr:col>
      <xdr:colOff>149679</xdr:colOff>
      <xdr:row>0</xdr:row>
      <xdr:rowOff>40821</xdr:rowOff>
    </xdr:from>
    <xdr:to>
      <xdr:col>3</xdr:col>
      <xdr:colOff>376336</xdr:colOff>
      <xdr:row>2</xdr:row>
      <xdr:rowOff>137704</xdr:rowOff>
    </xdr:to>
    <xdr:pic>
      <xdr:nvPicPr>
        <xdr:cNvPr id="9" name="Picture 8" descr="ti logo">
          <a:hlinkClick xmlns:r="http://schemas.openxmlformats.org/officeDocument/2006/relationships" r:id="rId4"/>
          <a:extLst>
            <a:ext uri="{FF2B5EF4-FFF2-40B4-BE49-F238E27FC236}">
              <a16:creationId xmlns:a16="http://schemas.microsoft.com/office/drawing/2014/main" id="{00000000-0008-0000-0400-000009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394608" y="40821"/>
          <a:ext cx="2988907" cy="45066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20811</xdr:colOff>
      <xdr:row>33</xdr:row>
      <xdr:rowOff>15968</xdr:rowOff>
    </xdr:from>
    <xdr:to>
      <xdr:col>3</xdr:col>
      <xdr:colOff>25833</xdr:colOff>
      <xdr:row>36</xdr:row>
      <xdr:rowOff>46388</xdr:rowOff>
    </xdr:to>
    <xdr:pic>
      <xdr:nvPicPr>
        <xdr:cNvPr id="3" name="Picture 2">
          <a:extLst>
            <a:ext uri="{FF2B5EF4-FFF2-40B4-BE49-F238E27FC236}">
              <a16:creationId xmlns:a16="http://schemas.microsoft.com/office/drawing/2014/main" id="{00000000-0008-0000-0500-000003000000}"/>
            </a:ext>
          </a:extLst>
        </xdr:cNvPr>
        <xdr:cNvPicPr>
          <a:picLocks noChangeAspect="1"/>
        </xdr:cNvPicPr>
      </xdr:nvPicPr>
      <xdr:blipFill>
        <a:blip xmlns:r="http://schemas.openxmlformats.org/officeDocument/2006/relationships" r:embed="rId1"/>
        <a:stretch>
          <a:fillRect/>
        </a:stretch>
      </xdr:blipFill>
      <xdr:spPr>
        <a:xfrm>
          <a:off x="263266" y="7064468"/>
          <a:ext cx="2672022" cy="705829"/>
        </a:xfrm>
        <a:prstGeom prst="rect">
          <a:avLst/>
        </a:prstGeom>
        <a:solidFill>
          <a:srgbClr val="000000">
            <a:shade val="95000"/>
          </a:srgbClr>
        </a:solidFill>
        <a:ln w="76200" cap="sq">
          <a:solidFill>
            <a:schemeClr val="accent5">
              <a:lumMod val="50000"/>
            </a:schemeClr>
          </a:solidFill>
          <a:miter lim="800000"/>
        </a:ln>
        <a:effectLst>
          <a:outerShdw blurRad="254000" dist="190500" dir="2700000" sy="90000" algn="bl" rotWithShape="0">
            <a:srgbClr val="000000">
              <a:alpha val="40000"/>
            </a:srgbClr>
          </a:outerShdw>
        </a:effectLst>
      </xdr:spPr>
    </xdr:pic>
    <xdr:clientData/>
  </xdr:twoCellAnchor>
  <xdr:twoCellAnchor editAs="oneCell">
    <xdr:from>
      <xdr:col>1</xdr:col>
      <xdr:colOff>30706</xdr:colOff>
      <xdr:row>37</xdr:row>
      <xdr:rowOff>74874</xdr:rowOff>
    </xdr:from>
    <xdr:to>
      <xdr:col>5</xdr:col>
      <xdr:colOff>1016389</xdr:colOff>
      <xdr:row>40</xdr:row>
      <xdr:rowOff>151311</xdr:rowOff>
    </xdr:to>
    <xdr:pic>
      <xdr:nvPicPr>
        <xdr:cNvPr id="4" name="Picture 3">
          <a:extLst>
            <a:ext uri="{FF2B5EF4-FFF2-40B4-BE49-F238E27FC236}">
              <a16:creationId xmlns:a16="http://schemas.microsoft.com/office/drawing/2014/main" id="{00000000-0008-0000-0500-000004000000}"/>
            </a:ext>
          </a:extLst>
        </xdr:cNvPr>
        <xdr:cNvPicPr>
          <a:picLocks noChangeAspect="1"/>
        </xdr:cNvPicPr>
      </xdr:nvPicPr>
      <xdr:blipFill>
        <a:blip xmlns:r="http://schemas.openxmlformats.org/officeDocument/2006/relationships" r:embed="rId2"/>
        <a:stretch>
          <a:fillRect/>
        </a:stretch>
      </xdr:blipFill>
      <xdr:spPr>
        <a:xfrm>
          <a:off x="273161" y="8023919"/>
          <a:ext cx="5453773" cy="751847"/>
        </a:xfrm>
        <a:prstGeom prst="rect">
          <a:avLst/>
        </a:prstGeom>
        <a:solidFill>
          <a:srgbClr val="000000">
            <a:shade val="95000"/>
          </a:srgbClr>
        </a:solidFill>
        <a:ln w="76200" cap="sq">
          <a:solidFill>
            <a:schemeClr val="accent5">
              <a:lumMod val="50000"/>
            </a:schemeClr>
          </a:solidFill>
          <a:miter lim="800000"/>
        </a:ln>
        <a:effectLst>
          <a:outerShdw blurRad="254000" dist="190500" dir="2700000" sy="90000" algn="bl" rotWithShape="0">
            <a:srgbClr val="000000">
              <a:alpha val="40000"/>
            </a:srgbClr>
          </a:outerShdw>
        </a:effectLst>
      </xdr:spPr>
    </xdr:pic>
    <xdr:clientData/>
  </xdr:twoCellAnchor>
  <xdr:twoCellAnchor editAs="oneCell">
    <xdr:from>
      <xdr:col>8</xdr:col>
      <xdr:colOff>265164</xdr:colOff>
      <xdr:row>20</xdr:row>
      <xdr:rowOff>49481</xdr:rowOff>
    </xdr:from>
    <xdr:to>
      <xdr:col>14</xdr:col>
      <xdr:colOff>301790</xdr:colOff>
      <xdr:row>35</xdr:row>
      <xdr:rowOff>38397</xdr:rowOff>
    </xdr:to>
    <xdr:pic>
      <xdr:nvPicPr>
        <xdr:cNvPr id="6" name="Picture 5">
          <a:extLst>
            <a:ext uri="{FF2B5EF4-FFF2-40B4-BE49-F238E27FC236}">
              <a16:creationId xmlns:a16="http://schemas.microsoft.com/office/drawing/2014/main" id="{00000000-0008-0000-0500-000006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6568982" y="4153890"/>
          <a:ext cx="5890171" cy="3383280"/>
        </a:xfrm>
        <a:prstGeom prst="rect">
          <a:avLst/>
        </a:prstGeom>
        <a:solidFill>
          <a:srgbClr val="000000">
            <a:shade val="95000"/>
          </a:srgbClr>
        </a:solidFill>
        <a:ln w="76200" cap="sq">
          <a:solidFill>
            <a:schemeClr val="accent5">
              <a:lumMod val="50000"/>
            </a:schemeClr>
          </a:solidFill>
          <a:miter lim="800000"/>
        </a:ln>
        <a:effectLst>
          <a:outerShdw blurRad="254000" dist="190500" dir="2700000" sy="90000" algn="bl" rotWithShape="0">
            <a:srgbClr val="000000">
              <a:alpha val="40000"/>
            </a:srgbClr>
          </a:outerShdw>
        </a:effectLst>
      </xdr:spPr>
    </xdr:pic>
    <xdr:clientData/>
  </xdr:twoCellAnchor>
  <xdr:twoCellAnchor editAs="oneCell">
    <xdr:from>
      <xdr:col>15</xdr:col>
      <xdr:colOff>147209</xdr:colOff>
      <xdr:row>20</xdr:row>
      <xdr:rowOff>49481</xdr:rowOff>
    </xdr:from>
    <xdr:to>
      <xdr:col>24</xdr:col>
      <xdr:colOff>299396</xdr:colOff>
      <xdr:row>35</xdr:row>
      <xdr:rowOff>38397</xdr:rowOff>
    </xdr:to>
    <xdr:pic>
      <xdr:nvPicPr>
        <xdr:cNvPr id="7" name="Picture 6">
          <a:extLst>
            <a:ext uri="{FF2B5EF4-FFF2-40B4-BE49-F238E27FC236}">
              <a16:creationId xmlns:a16="http://schemas.microsoft.com/office/drawing/2014/main" id="{00000000-0008-0000-0500-00000700000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2893391" y="4153890"/>
          <a:ext cx="5451551" cy="3383280"/>
        </a:xfrm>
        <a:prstGeom prst="rect">
          <a:avLst/>
        </a:prstGeom>
        <a:solidFill>
          <a:srgbClr val="000000">
            <a:shade val="95000"/>
          </a:srgbClr>
        </a:solidFill>
        <a:ln w="76200" cap="sq">
          <a:solidFill>
            <a:schemeClr val="accent5">
              <a:lumMod val="50000"/>
            </a:schemeClr>
          </a:solidFill>
          <a:miter lim="800000"/>
        </a:ln>
        <a:effectLst>
          <a:outerShdw blurRad="254000" dist="190500" dir="2700000" sy="90000" algn="bl" rotWithShape="0">
            <a:srgbClr val="000000">
              <a:alpha val="40000"/>
            </a:srgbClr>
          </a:outerShdw>
        </a:effectLst>
      </xdr:spPr>
    </xdr:pic>
    <xdr:clientData/>
  </xdr:twoCellAnchor>
  <xdr:oneCellAnchor>
    <xdr:from>
      <xdr:col>6</xdr:col>
      <xdr:colOff>399077</xdr:colOff>
      <xdr:row>0</xdr:row>
      <xdr:rowOff>62614</xdr:rowOff>
    </xdr:from>
    <xdr:ext cx="6960390" cy="446212"/>
    <xdr:sp macro="" textlink="">
      <xdr:nvSpPr>
        <xdr:cNvPr id="8" name="TextBox 7">
          <a:extLst>
            <a:ext uri="{FF2B5EF4-FFF2-40B4-BE49-F238E27FC236}">
              <a16:creationId xmlns:a16="http://schemas.microsoft.com/office/drawing/2014/main" id="{00000000-0008-0000-0500-000008000000}"/>
            </a:ext>
          </a:extLst>
        </xdr:cNvPr>
        <xdr:cNvSpPr txBox="1"/>
      </xdr:nvSpPr>
      <xdr:spPr>
        <a:xfrm>
          <a:off x="5369395" y="62614"/>
          <a:ext cx="6960390" cy="44621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2400" b="1" i="0" u="sng"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UCC217xx Calculator: OC (Over-Current)</a:t>
          </a:r>
        </a:p>
      </xdr:txBody>
    </xdr:sp>
    <xdr:clientData/>
  </xdr:oneCellAnchor>
  <xdr:oneCellAnchor>
    <xdr:from>
      <xdr:col>15</xdr:col>
      <xdr:colOff>549648</xdr:colOff>
      <xdr:row>0</xdr:row>
      <xdr:rowOff>120269</xdr:rowOff>
    </xdr:from>
    <xdr:ext cx="4211538" cy="264560"/>
    <xdr:sp macro="" textlink="">
      <xdr:nvSpPr>
        <xdr:cNvPr id="9" name="TextBox 8">
          <a:hlinkClick xmlns:r="http://schemas.openxmlformats.org/officeDocument/2006/relationships" r:id="rId5"/>
          <a:extLst>
            <a:ext uri="{FF2B5EF4-FFF2-40B4-BE49-F238E27FC236}">
              <a16:creationId xmlns:a16="http://schemas.microsoft.com/office/drawing/2014/main" id="{00000000-0008-0000-0500-000009000000}"/>
            </a:ext>
          </a:extLst>
        </xdr:cNvPr>
        <xdr:cNvSpPr txBox="1"/>
      </xdr:nvSpPr>
      <xdr:spPr>
        <a:xfrm>
          <a:off x="14959612" y="120269"/>
          <a:ext cx="421153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b="0" i="0" u="none" strike="noStrike">
              <a:solidFill>
                <a:schemeClr val="tx1"/>
              </a:solidFill>
              <a:effectLst/>
              <a:latin typeface="+mn-lt"/>
              <a:ea typeface="+mn-ea"/>
              <a:cs typeface="+mn-cs"/>
              <a:hlinkClick xmlns:r="http://schemas.openxmlformats.org/officeDocument/2006/relationships" r:id=""/>
            </a:rPr>
            <a:t>© Copyright 2020</a:t>
          </a:r>
          <a:r>
            <a:rPr lang="en-US" sz="1100" b="0" i="0">
              <a:solidFill>
                <a:schemeClr val="tx1"/>
              </a:solidFill>
              <a:effectLst/>
              <a:latin typeface="+mn-lt"/>
              <a:ea typeface="+mn-ea"/>
              <a:cs typeface="+mn-cs"/>
            </a:rPr>
            <a:t> Texas Instruments Incorporated. All rights reserved.</a:t>
          </a:r>
          <a:endParaRPr lang="en-US" sz="1100"/>
        </a:p>
      </xdr:txBody>
    </xdr:sp>
    <xdr:clientData/>
  </xdr:oneCellAnchor>
  <xdr:twoCellAnchor>
    <xdr:from>
      <xdr:col>0</xdr:col>
      <xdr:colOff>225136</xdr:colOff>
      <xdr:row>4</xdr:row>
      <xdr:rowOff>155863</xdr:rowOff>
    </xdr:from>
    <xdr:to>
      <xdr:col>25</xdr:col>
      <xdr:colOff>0</xdr:colOff>
      <xdr:row>13</xdr:row>
      <xdr:rowOff>155863</xdr:rowOff>
    </xdr:to>
    <xdr:sp macro="" textlink="">
      <xdr:nvSpPr>
        <xdr:cNvPr id="11" name="TextBox 10">
          <a:extLst>
            <a:ext uri="{FF2B5EF4-FFF2-40B4-BE49-F238E27FC236}">
              <a16:creationId xmlns:a16="http://schemas.microsoft.com/office/drawing/2014/main" id="{00000000-0008-0000-0500-00000B000000}"/>
            </a:ext>
          </a:extLst>
        </xdr:cNvPr>
        <xdr:cNvSpPr txBox="1"/>
      </xdr:nvSpPr>
      <xdr:spPr>
        <a:xfrm>
          <a:off x="225136" y="900545"/>
          <a:ext cx="18409228" cy="1558636"/>
        </a:xfrm>
        <a:prstGeom prst="rect">
          <a:avLst/>
        </a:prstGeom>
        <a:solidFill>
          <a:schemeClr val="lt1"/>
        </a:solidFill>
        <a:ln w="9525" cmpd="sng">
          <a:solidFill>
            <a:schemeClr val="accent5">
              <a:lumMod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400" b="0">
              <a:latin typeface="Arial" panose="020B0604020202020204" pitchFamily="34" charset="0"/>
              <a:cs typeface="Arial" panose="020B0604020202020204" pitchFamily="34" charset="0"/>
            </a:rPr>
            <a:t>How to use</a:t>
          </a:r>
          <a:r>
            <a:rPr lang="en-US" sz="1400" b="0" baseline="0">
              <a:latin typeface="Arial" panose="020B0604020202020204" pitchFamily="34" charset="0"/>
              <a:cs typeface="Arial" panose="020B0604020202020204" pitchFamily="34" charset="0"/>
            </a:rPr>
            <a:t> this calculator:</a:t>
          </a:r>
        </a:p>
        <a:p>
          <a:pPr algn="l"/>
          <a:r>
            <a:rPr lang="en-US" sz="1400" b="0" baseline="0">
              <a:latin typeface="Arial" panose="020B0604020202020204" pitchFamily="34" charset="0"/>
              <a:cs typeface="Arial" panose="020B0604020202020204" pitchFamily="34" charset="0"/>
            </a:rPr>
            <a:t>1) Input system information in User Input (parameter descriptions are shown under Definitions).</a:t>
          </a:r>
        </a:p>
        <a:p>
          <a:pPr algn="l"/>
          <a:r>
            <a:rPr lang="en-US" sz="1400" b="0" baseline="0">
              <a:latin typeface="Arial" panose="020B0604020202020204" pitchFamily="34" charset="0"/>
              <a:cs typeface="Arial" panose="020B0604020202020204" pitchFamily="34" charset="0"/>
            </a:rPr>
            <a:t>2) Driver parameters from the datasheet are given in the Fixed Value section.</a:t>
          </a:r>
        </a:p>
        <a:p>
          <a:pPr algn="l"/>
          <a:r>
            <a:rPr lang="en-US" sz="1400" b="0" baseline="0">
              <a:latin typeface="Arial" panose="020B0604020202020204" pitchFamily="34" charset="0"/>
              <a:cs typeface="Arial" panose="020B0604020202020204" pitchFamily="34" charset="0"/>
            </a:rPr>
            <a:t>3) See Calculator Output for OC calculations based on the System and Driver Parameter values.</a:t>
          </a:r>
        </a:p>
        <a:p>
          <a:pPr algn="l"/>
          <a:endParaRPr lang="en-US" sz="1400" b="0" baseline="0">
            <a:latin typeface="Arial" panose="020B0604020202020204" pitchFamily="34" charset="0"/>
            <a:cs typeface="Arial" panose="020B0604020202020204" pitchFamily="34" charset="0"/>
          </a:endParaRPr>
        </a:p>
        <a:p>
          <a:pPr algn="l"/>
          <a:r>
            <a:rPr lang="en-US" sz="1400" b="0" baseline="0">
              <a:latin typeface="Arial" panose="020B0604020202020204" pitchFamily="34" charset="0"/>
              <a:cs typeface="Arial" panose="020B0604020202020204" pitchFamily="34" charset="0"/>
            </a:rPr>
            <a:t>Note: OC configuration is only available with UCC21732 and UCC21710.</a:t>
          </a:r>
        </a:p>
        <a:p>
          <a:pPr algn="l"/>
          <a:endParaRPr lang="en-US" sz="1400" b="0">
            <a:latin typeface="Arial" panose="020B0604020202020204" pitchFamily="34" charset="0"/>
            <a:cs typeface="Arial" panose="020B0604020202020204" pitchFamily="34" charset="0"/>
          </a:endParaRPr>
        </a:p>
      </xdr:txBody>
    </xdr:sp>
    <xdr:clientData/>
  </xdr:twoCellAnchor>
  <xdr:twoCellAnchor>
    <xdr:from>
      <xdr:col>15</xdr:col>
      <xdr:colOff>86591</xdr:colOff>
      <xdr:row>17</xdr:row>
      <xdr:rowOff>277091</xdr:rowOff>
    </xdr:from>
    <xdr:to>
      <xdr:col>24</xdr:col>
      <xdr:colOff>311728</xdr:colOff>
      <xdr:row>19</xdr:row>
      <xdr:rowOff>173182</xdr:rowOff>
    </xdr:to>
    <xdr:sp macro="" textlink="">
      <xdr:nvSpPr>
        <xdr:cNvPr id="12" name="TextBox 11">
          <a:extLst>
            <a:ext uri="{FF2B5EF4-FFF2-40B4-BE49-F238E27FC236}">
              <a16:creationId xmlns:a16="http://schemas.microsoft.com/office/drawing/2014/main" id="{00000000-0008-0000-0500-00000C000000}"/>
            </a:ext>
          </a:extLst>
        </xdr:cNvPr>
        <xdr:cNvSpPr txBox="1"/>
      </xdr:nvSpPr>
      <xdr:spPr>
        <a:xfrm>
          <a:off x="12832773" y="3429000"/>
          <a:ext cx="5524500" cy="606137"/>
        </a:xfrm>
        <a:prstGeom prst="rect">
          <a:avLst/>
        </a:prstGeom>
        <a:solidFill>
          <a:schemeClr val="lt1"/>
        </a:solidFill>
        <a:ln w="9525" cmpd="sng">
          <a:solidFill>
            <a:schemeClr val="accent5">
              <a:lumMod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0">
              <a:latin typeface="Arial" panose="020B0604020202020204" pitchFamily="34" charset="0"/>
              <a:cs typeface="Arial" panose="020B0604020202020204" pitchFamily="34" charset="0"/>
            </a:rPr>
            <a:t>OC Timing Diagram (OC is the voltage at the OC pin and GATE is the voltage at the IGBT/MOSFET)</a:t>
          </a:r>
        </a:p>
      </xdr:txBody>
    </xdr:sp>
    <xdr:clientData/>
  </xdr:twoCellAnchor>
  <xdr:twoCellAnchor editAs="oneCell">
    <xdr:from>
      <xdr:col>1</xdr:col>
      <xdr:colOff>149678</xdr:colOff>
      <xdr:row>0</xdr:row>
      <xdr:rowOff>27215</xdr:rowOff>
    </xdr:from>
    <xdr:to>
      <xdr:col>3</xdr:col>
      <xdr:colOff>457978</xdr:colOff>
      <xdr:row>2</xdr:row>
      <xdr:rowOff>124098</xdr:rowOff>
    </xdr:to>
    <xdr:pic>
      <xdr:nvPicPr>
        <xdr:cNvPr id="13" name="Picture 12" descr="ti logo">
          <a:hlinkClick xmlns:r="http://schemas.openxmlformats.org/officeDocument/2006/relationships" r:id="rId6"/>
          <a:extLst>
            <a:ext uri="{FF2B5EF4-FFF2-40B4-BE49-F238E27FC236}">
              <a16:creationId xmlns:a16="http://schemas.microsoft.com/office/drawing/2014/main" id="{00000000-0008-0000-0500-00000D000000}"/>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394607" y="27215"/>
          <a:ext cx="2988907" cy="45066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9</xdr:col>
      <xdr:colOff>1084707</xdr:colOff>
      <xdr:row>13</xdr:row>
      <xdr:rowOff>204070</xdr:rowOff>
    </xdr:from>
    <xdr:to>
      <xdr:col>22</xdr:col>
      <xdr:colOff>37163</xdr:colOff>
      <xdr:row>29</xdr:row>
      <xdr:rowOff>207818</xdr:rowOff>
    </xdr:to>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285116" y="2507388"/>
          <a:ext cx="7732774" cy="4142794"/>
        </a:xfrm>
        <a:prstGeom prst="rect">
          <a:avLst/>
        </a:prstGeom>
        <a:ln w="76200" cap="sq" cmpd="thickThin">
          <a:solidFill>
            <a:schemeClr val="accent5">
              <a:lumMod val="50000"/>
            </a:schemeClr>
          </a:solidFill>
          <a:prstDash val="solid"/>
          <a:miter lim="800000"/>
        </a:ln>
        <a:effectLst>
          <a:innerShdw blurRad="76200">
            <a:srgbClr val="000000"/>
          </a:innerShdw>
        </a:effectLst>
      </xdr:spPr>
    </xdr:pic>
    <xdr:clientData/>
  </xdr:twoCellAnchor>
  <xdr:oneCellAnchor>
    <xdr:from>
      <xdr:col>6</xdr:col>
      <xdr:colOff>321145</xdr:colOff>
      <xdr:row>0</xdr:row>
      <xdr:rowOff>62614</xdr:rowOff>
    </xdr:from>
    <xdr:ext cx="6960390" cy="446212"/>
    <xdr:sp macro="" textlink="">
      <xdr:nvSpPr>
        <xdr:cNvPr id="3" name="TextBox 2">
          <a:extLst>
            <a:ext uri="{FF2B5EF4-FFF2-40B4-BE49-F238E27FC236}">
              <a16:creationId xmlns:a16="http://schemas.microsoft.com/office/drawing/2014/main" id="{00000000-0008-0000-0600-000003000000}"/>
            </a:ext>
          </a:extLst>
        </xdr:cNvPr>
        <xdr:cNvSpPr txBox="1"/>
      </xdr:nvSpPr>
      <xdr:spPr>
        <a:xfrm>
          <a:off x="6417145" y="62614"/>
          <a:ext cx="6960390" cy="44621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2400" b="1" i="0" u="sng"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UCC217xx Calculator: Soft Turn-Off</a:t>
          </a:r>
        </a:p>
      </xdr:txBody>
    </xdr:sp>
    <xdr:clientData/>
  </xdr:oneCellAnchor>
  <xdr:oneCellAnchor>
    <xdr:from>
      <xdr:col>15</xdr:col>
      <xdr:colOff>549648</xdr:colOff>
      <xdr:row>0</xdr:row>
      <xdr:rowOff>120269</xdr:rowOff>
    </xdr:from>
    <xdr:ext cx="4211538" cy="264560"/>
    <xdr:sp macro="" textlink="">
      <xdr:nvSpPr>
        <xdr:cNvPr id="4" name="TextBox 3">
          <a:hlinkClick xmlns:r="http://schemas.openxmlformats.org/officeDocument/2006/relationships" r:id="rId2"/>
          <a:extLst>
            <a:ext uri="{FF2B5EF4-FFF2-40B4-BE49-F238E27FC236}">
              <a16:creationId xmlns:a16="http://schemas.microsoft.com/office/drawing/2014/main" id="{00000000-0008-0000-0600-000004000000}"/>
            </a:ext>
          </a:extLst>
        </xdr:cNvPr>
        <xdr:cNvSpPr txBox="1"/>
      </xdr:nvSpPr>
      <xdr:spPr>
        <a:xfrm>
          <a:off x="16510827" y="120269"/>
          <a:ext cx="421153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b="0" i="0" u="none" strike="noStrike">
              <a:solidFill>
                <a:schemeClr val="tx1"/>
              </a:solidFill>
              <a:effectLst/>
              <a:latin typeface="+mn-lt"/>
              <a:ea typeface="+mn-ea"/>
              <a:cs typeface="+mn-cs"/>
              <a:hlinkClick xmlns:r="http://schemas.openxmlformats.org/officeDocument/2006/relationships" r:id=""/>
            </a:rPr>
            <a:t>© Copyright 2020</a:t>
          </a:r>
          <a:r>
            <a:rPr lang="en-US" sz="1100" b="0" i="0">
              <a:solidFill>
                <a:schemeClr val="tx1"/>
              </a:solidFill>
              <a:effectLst/>
              <a:latin typeface="+mn-lt"/>
              <a:ea typeface="+mn-ea"/>
              <a:cs typeface="+mn-cs"/>
            </a:rPr>
            <a:t> Texas Instruments Incorporated. All rights reserved.</a:t>
          </a:r>
          <a:endParaRPr lang="en-US" sz="1100"/>
        </a:p>
      </xdr:txBody>
    </xdr:sp>
    <xdr:clientData/>
  </xdr:oneCellAnchor>
  <xdr:twoCellAnchor>
    <xdr:from>
      <xdr:col>0</xdr:col>
      <xdr:colOff>225136</xdr:colOff>
      <xdr:row>4</xdr:row>
      <xdr:rowOff>86590</xdr:rowOff>
    </xdr:from>
    <xdr:to>
      <xdr:col>23</xdr:col>
      <xdr:colOff>0</xdr:colOff>
      <xdr:row>13</xdr:row>
      <xdr:rowOff>0</xdr:rowOff>
    </xdr:to>
    <xdr:sp macro="" textlink="">
      <xdr:nvSpPr>
        <xdr:cNvPr id="6" name="TextBox 5">
          <a:extLst>
            <a:ext uri="{FF2B5EF4-FFF2-40B4-BE49-F238E27FC236}">
              <a16:creationId xmlns:a16="http://schemas.microsoft.com/office/drawing/2014/main" id="{00000000-0008-0000-0600-000006000000}"/>
            </a:ext>
          </a:extLst>
        </xdr:cNvPr>
        <xdr:cNvSpPr txBox="1"/>
      </xdr:nvSpPr>
      <xdr:spPr>
        <a:xfrm>
          <a:off x="225136" y="831272"/>
          <a:ext cx="19344409" cy="1558636"/>
        </a:xfrm>
        <a:prstGeom prst="rect">
          <a:avLst/>
        </a:prstGeom>
        <a:solidFill>
          <a:schemeClr val="lt1"/>
        </a:solidFill>
        <a:ln w="9525" cmpd="sng">
          <a:solidFill>
            <a:schemeClr val="accent5">
              <a:lumMod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400" b="0">
              <a:latin typeface="Arial" panose="020B0604020202020204" pitchFamily="34" charset="0"/>
              <a:cs typeface="Arial" panose="020B0604020202020204" pitchFamily="34" charset="0"/>
            </a:rPr>
            <a:t>How to use</a:t>
          </a:r>
          <a:r>
            <a:rPr lang="en-US" sz="1400" b="0" baseline="0">
              <a:latin typeface="Arial" panose="020B0604020202020204" pitchFamily="34" charset="0"/>
              <a:cs typeface="Arial" panose="020B0604020202020204" pitchFamily="34" charset="0"/>
            </a:rPr>
            <a:t> this calculator:</a:t>
          </a:r>
        </a:p>
        <a:p>
          <a:pPr algn="l"/>
          <a:r>
            <a:rPr lang="en-US" sz="1400" b="0" baseline="0">
              <a:latin typeface="Arial" panose="020B0604020202020204" pitchFamily="34" charset="0"/>
              <a:cs typeface="Arial" panose="020B0604020202020204" pitchFamily="34" charset="0"/>
            </a:rPr>
            <a:t>1) Input system information in User Input (parameter descriptions are shown under Definitions).</a:t>
          </a:r>
        </a:p>
        <a:p>
          <a:pPr algn="l"/>
          <a:r>
            <a:rPr lang="en-US" sz="1400" b="0" baseline="0">
              <a:latin typeface="Arial" panose="020B0604020202020204" pitchFamily="34" charset="0"/>
              <a:cs typeface="Arial" panose="020B0604020202020204" pitchFamily="34" charset="0"/>
            </a:rPr>
            <a:t>2) Driver parameters from the datasheet are given in the Fixed Value section.</a:t>
          </a:r>
        </a:p>
        <a:p>
          <a:pPr algn="l"/>
          <a:r>
            <a:rPr lang="en-US" sz="1400" b="0" baseline="0">
              <a:latin typeface="Arial" panose="020B0604020202020204" pitchFamily="34" charset="0"/>
              <a:cs typeface="Arial" panose="020B0604020202020204" pitchFamily="34" charset="0"/>
            </a:rPr>
            <a:t>3) See Calculator Output for external Resistor and Capacitor values needed to enable Soft Turn-Off when a BJT totem pole is used  based on the System and Driver Parameter values.</a:t>
          </a:r>
        </a:p>
        <a:p>
          <a:pPr algn="l"/>
          <a:endParaRPr lang="en-US" sz="1400" b="0" baseline="0">
            <a:latin typeface="Arial" panose="020B0604020202020204" pitchFamily="34" charset="0"/>
            <a:cs typeface="Arial" panose="020B0604020202020204" pitchFamily="34" charset="0"/>
          </a:endParaRPr>
        </a:p>
        <a:p>
          <a:pPr algn="l"/>
          <a:r>
            <a:rPr lang="en-US" sz="1400" b="0" baseline="0">
              <a:latin typeface="Arial" panose="020B0604020202020204" pitchFamily="34" charset="0"/>
              <a:cs typeface="Arial" panose="020B0604020202020204" pitchFamily="34" charset="0"/>
            </a:rPr>
            <a:t>Note: BJT totem pole buffer is used if 10A is not sufficient drive strength. In order to control the Soft Turn-Off when OC/DESAT is detected, additional R and C component is needed on the OUTL pin to control the pulldown current.</a:t>
          </a:r>
        </a:p>
        <a:p>
          <a:pPr algn="l"/>
          <a:endParaRPr lang="en-US" sz="1400" b="0">
            <a:latin typeface="Arial" panose="020B0604020202020204" pitchFamily="34" charset="0"/>
            <a:cs typeface="Arial" panose="020B0604020202020204" pitchFamily="34" charset="0"/>
          </a:endParaRPr>
        </a:p>
      </xdr:txBody>
    </xdr:sp>
    <xdr:clientData/>
  </xdr:twoCellAnchor>
  <xdr:twoCellAnchor editAs="oneCell">
    <xdr:from>
      <xdr:col>1</xdr:col>
      <xdr:colOff>204107</xdr:colOff>
      <xdr:row>0</xdr:row>
      <xdr:rowOff>27215</xdr:rowOff>
    </xdr:from>
    <xdr:to>
      <xdr:col>3</xdr:col>
      <xdr:colOff>63372</xdr:colOff>
      <xdr:row>2</xdr:row>
      <xdr:rowOff>124098</xdr:rowOff>
    </xdr:to>
    <xdr:pic>
      <xdr:nvPicPr>
        <xdr:cNvPr id="7" name="Picture 6" descr="ti logo">
          <a:hlinkClick xmlns:r="http://schemas.openxmlformats.org/officeDocument/2006/relationships" r:id="rId3"/>
          <a:extLst>
            <a:ext uri="{FF2B5EF4-FFF2-40B4-BE49-F238E27FC236}">
              <a16:creationId xmlns:a16="http://schemas.microsoft.com/office/drawing/2014/main" id="{00000000-0008-0000-0600-000007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449036" y="27215"/>
          <a:ext cx="2988907" cy="45066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Z60"/>
  <sheetViews>
    <sheetView topLeftCell="B1" zoomScale="70" zoomScaleNormal="70" workbookViewId="0">
      <selection activeCell="E21" sqref="E21"/>
    </sheetView>
  </sheetViews>
  <sheetFormatPr defaultColWidth="0" defaultRowHeight="15" zeroHeight="1" x14ac:dyDescent="0.25"/>
  <cols>
    <col min="1" max="1" width="9.140625" style="39" hidden="1" customWidth="1"/>
    <col min="2" max="26" width="9.140625" style="39" customWidth="1"/>
    <col min="27" max="16384" width="9.140625" style="39" hidden="1"/>
  </cols>
  <sheetData>
    <row r="1" spans="3:25" x14ac:dyDescent="0.25">
      <c r="C1" s="162"/>
      <c r="D1" s="163"/>
      <c r="E1" s="163"/>
      <c r="F1" s="163"/>
      <c r="G1" s="163"/>
      <c r="H1" s="163"/>
      <c r="I1" s="163"/>
      <c r="J1" s="163"/>
      <c r="K1" s="163"/>
      <c r="L1" s="163"/>
      <c r="M1" s="163"/>
      <c r="N1" s="163"/>
      <c r="O1" s="163"/>
      <c r="P1" s="163"/>
      <c r="Q1" s="163"/>
      <c r="R1" s="163"/>
      <c r="S1" s="163"/>
      <c r="T1" s="163"/>
      <c r="U1" s="163"/>
      <c r="V1" s="163"/>
      <c r="W1" s="163"/>
      <c r="X1" s="163"/>
      <c r="Y1" s="164"/>
    </row>
    <row r="2" spans="3:25" ht="18.75" customHeight="1" x14ac:dyDescent="0.25">
      <c r="C2" s="165"/>
      <c r="D2" s="166"/>
      <c r="E2" s="166"/>
      <c r="F2" s="166"/>
      <c r="G2" s="166"/>
      <c r="H2" s="166"/>
      <c r="I2" s="166"/>
      <c r="J2" s="166"/>
      <c r="K2" s="166"/>
      <c r="L2" s="166"/>
      <c r="M2" s="166"/>
      <c r="N2" s="166"/>
      <c r="O2" s="166"/>
      <c r="P2" s="166"/>
      <c r="Q2" s="166"/>
      <c r="R2" s="166"/>
      <c r="S2" s="166"/>
      <c r="T2" s="166"/>
      <c r="U2" s="166"/>
      <c r="V2" s="166"/>
      <c r="W2" s="166"/>
      <c r="X2" s="166"/>
      <c r="Y2" s="167"/>
    </row>
    <row r="3" spans="3:25" ht="17.25" customHeight="1" x14ac:dyDescent="0.25">
      <c r="C3" s="165"/>
      <c r="D3" s="166"/>
      <c r="E3" s="166"/>
      <c r="F3" s="166"/>
      <c r="G3" s="166"/>
      <c r="H3" s="166"/>
      <c r="I3" s="166"/>
      <c r="J3" s="166"/>
      <c r="K3" s="166"/>
      <c r="L3" s="166"/>
      <c r="M3" s="166"/>
      <c r="N3" s="166"/>
      <c r="O3" s="166"/>
      <c r="P3" s="166"/>
      <c r="Q3" s="166"/>
      <c r="R3" s="166"/>
      <c r="S3" s="166"/>
      <c r="T3" s="166"/>
      <c r="U3" s="166"/>
      <c r="V3" s="166"/>
      <c r="W3" s="166"/>
      <c r="X3" s="166"/>
      <c r="Y3" s="167"/>
    </row>
    <row r="4" spans="3:25" ht="15.75" thickBot="1" x14ac:dyDescent="0.3">
      <c r="C4" s="159"/>
      <c r="D4" s="160"/>
      <c r="E4" s="160"/>
      <c r="F4" s="160"/>
      <c r="G4" s="160"/>
      <c r="H4" s="160"/>
      <c r="I4" s="160"/>
      <c r="J4" s="160"/>
      <c r="K4" s="160"/>
      <c r="L4" s="160"/>
      <c r="M4" s="160"/>
      <c r="N4" s="160"/>
      <c r="O4" s="160"/>
      <c r="P4" s="160"/>
      <c r="Q4" s="160"/>
      <c r="R4" s="160"/>
      <c r="S4" s="160"/>
      <c r="T4" s="160"/>
      <c r="U4" s="160"/>
      <c r="V4" s="160"/>
      <c r="W4" s="160"/>
      <c r="X4" s="160"/>
      <c r="Y4" s="161"/>
    </row>
    <row r="5" spans="3:25" ht="15" customHeight="1" thickBot="1" x14ac:dyDescent="0.3">
      <c r="I5" s="158" t="s">
        <v>151</v>
      </c>
      <c r="J5" s="158"/>
      <c r="K5" s="158"/>
      <c r="L5" s="42" t="s">
        <v>152</v>
      </c>
    </row>
    <row r="6" spans="3:25" ht="15" customHeight="1" x14ac:dyDescent="0.25">
      <c r="I6" s="143" t="s">
        <v>186</v>
      </c>
      <c r="J6" s="144"/>
      <c r="K6" s="144"/>
      <c r="L6" s="144"/>
      <c r="M6" s="144"/>
      <c r="N6" s="144"/>
      <c r="O6" s="144"/>
      <c r="P6" s="144"/>
      <c r="Q6" s="144"/>
      <c r="R6" s="144"/>
      <c r="S6" s="145"/>
    </row>
    <row r="7" spans="3:25" ht="15" customHeight="1" x14ac:dyDescent="0.25">
      <c r="I7" s="146"/>
      <c r="J7" s="147"/>
      <c r="K7" s="147"/>
      <c r="L7" s="147"/>
      <c r="M7" s="147"/>
      <c r="N7" s="147"/>
      <c r="O7" s="147"/>
      <c r="P7" s="147"/>
      <c r="Q7" s="147"/>
      <c r="R7" s="147"/>
      <c r="S7" s="148"/>
    </row>
    <row r="8" spans="3:25" ht="15.75" customHeight="1" thickBot="1" x14ac:dyDescent="0.3">
      <c r="I8" s="146"/>
      <c r="J8" s="147"/>
      <c r="K8" s="147"/>
      <c r="L8" s="147"/>
      <c r="M8" s="147"/>
      <c r="N8" s="147"/>
      <c r="O8" s="147"/>
      <c r="P8" s="147"/>
      <c r="Q8" s="147"/>
      <c r="R8" s="147"/>
      <c r="S8" s="148"/>
    </row>
    <row r="9" spans="3:25" ht="15" customHeight="1" x14ac:dyDescent="0.25">
      <c r="I9" s="149" t="s">
        <v>187</v>
      </c>
      <c r="J9" s="150"/>
      <c r="K9" s="150"/>
      <c r="L9" s="150"/>
      <c r="M9" s="150"/>
      <c r="N9" s="150"/>
      <c r="O9" s="150"/>
      <c r="P9" s="150"/>
      <c r="Q9" s="150"/>
      <c r="R9" s="150"/>
      <c r="S9" s="151"/>
    </row>
    <row r="10" spans="3:25" x14ac:dyDescent="0.25">
      <c r="I10" s="152"/>
      <c r="J10" s="153"/>
      <c r="K10" s="153"/>
      <c r="L10" s="153"/>
      <c r="M10" s="153"/>
      <c r="N10" s="153"/>
      <c r="O10" s="153"/>
      <c r="P10" s="153"/>
      <c r="Q10" s="153"/>
      <c r="R10" s="153"/>
      <c r="S10" s="154"/>
    </row>
    <row r="11" spans="3:25" x14ac:dyDescent="0.25">
      <c r="I11" s="152"/>
      <c r="J11" s="153"/>
      <c r="K11" s="153"/>
      <c r="L11" s="153"/>
      <c r="M11" s="153"/>
      <c r="N11" s="153"/>
      <c r="O11" s="153"/>
      <c r="P11" s="153"/>
      <c r="Q11" s="153"/>
      <c r="R11" s="153"/>
      <c r="S11" s="154"/>
    </row>
    <row r="12" spans="3:25" x14ac:dyDescent="0.25">
      <c r="I12" s="152"/>
      <c r="J12" s="153"/>
      <c r="K12" s="153"/>
      <c r="L12" s="153"/>
      <c r="M12" s="153"/>
      <c r="N12" s="153"/>
      <c r="O12" s="153"/>
      <c r="P12" s="153"/>
      <c r="Q12" s="153"/>
      <c r="R12" s="153"/>
      <c r="S12" s="154"/>
    </row>
    <row r="13" spans="3:25" x14ac:dyDescent="0.25">
      <c r="I13" s="152"/>
      <c r="J13" s="153"/>
      <c r="K13" s="153"/>
      <c r="L13" s="153"/>
      <c r="M13" s="153"/>
      <c r="N13" s="153"/>
      <c r="O13" s="153"/>
      <c r="P13" s="153"/>
      <c r="Q13" s="153"/>
      <c r="R13" s="153"/>
      <c r="S13" s="154"/>
    </row>
    <row r="14" spans="3:25" x14ac:dyDescent="0.25">
      <c r="I14" s="152"/>
      <c r="J14" s="153"/>
      <c r="K14" s="153"/>
      <c r="L14" s="153"/>
      <c r="M14" s="153"/>
      <c r="N14" s="153"/>
      <c r="O14" s="153"/>
      <c r="P14" s="153"/>
      <c r="Q14" s="153"/>
      <c r="R14" s="153"/>
      <c r="S14" s="154"/>
    </row>
    <row r="15" spans="3:25" x14ac:dyDescent="0.25">
      <c r="I15" s="152"/>
      <c r="J15" s="153"/>
      <c r="K15" s="153"/>
      <c r="L15" s="153"/>
      <c r="M15" s="153"/>
      <c r="N15" s="153"/>
      <c r="O15" s="153"/>
      <c r="P15" s="153"/>
      <c r="Q15" s="153"/>
      <c r="R15" s="153"/>
      <c r="S15" s="154"/>
    </row>
    <row r="16" spans="3:25" x14ac:dyDescent="0.25">
      <c r="I16" s="152"/>
      <c r="J16" s="153"/>
      <c r="K16" s="153"/>
      <c r="L16" s="153"/>
      <c r="M16" s="153"/>
      <c r="N16" s="153"/>
      <c r="O16" s="153"/>
      <c r="P16" s="153"/>
      <c r="Q16" s="153"/>
      <c r="R16" s="153"/>
      <c r="S16" s="154"/>
    </row>
    <row r="17" spans="9:19" x14ac:dyDescent="0.25">
      <c r="I17" s="152"/>
      <c r="J17" s="153"/>
      <c r="K17" s="153"/>
      <c r="L17" s="153"/>
      <c r="M17" s="153"/>
      <c r="N17" s="153"/>
      <c r="O17" s="153"/>
      <c r="P17" s="153"/>
      <c r="Q17" s="153"/>
      <c r="R17" s="153"/>
      <c r="S17" s="154"/>
    </row>
    <row r="18" spans="9:19" x14ac:dyDescent="0.25">
      <c r="I18" s="152"/>
      <c r="J18" s="153"/>
      <c r="K18" s="153"/>
      <c r="L18" s="153"/>
      <c r="M18" s="153"/>
      <c r="N18" s="153"/>
      <c r="O18" s="153"/>
      <c r="P18" s="153"/>
      <c r="Q18" s="153"/>
      <c r="R18" s="153"/>
      <c r="S18" s="154"/>
    </row>
    <row r="19" spans="9:19" x14ac:dyDescent="0.25">
      <c r="I19" s="152"/>
      <c r="J19" s="153"/>
      <c r="K19" s="153"/>
      <c r="L19" s="153"/>
      <c r="M19" s="153"/>
      <c r="N19" s="153"/>
      <c r="O19" s="153"/>
      <c r="P19" s="153"/>
      <c r="Q19" s="153"/>
      <c r="R19" s="153"/>
      <c r="S19" s="154"/>
    </row>
    <row r="20" spans="9:19" x14ac:dyDescent="0.25">
      <c r="I20" s="152"/>
      <c r="J20" s="153"/>
      <c r="K20" s="153"/>
      <c r="L20" s="153"/>
      <c r="M20" s="153"/>
      <c r="N20" s="153"/>
      <c r="O20" s="153"/>
      <c r="P20" s="153"/>
      <c r="Q20" s="153"/>
      <c r="R20" s="153"/>
      <c r="S20" s="154"/>
    </row>
    <row r="21" spans="9:19" x14ac:dyDescent="0.25">
      <c r="I21" s="152"/>
      <c r="J21" s="153"/>
      <c r="K21" s="153"/>
      <c r="L21" s="153"/>
      <c r="M21" s="153"/>
      <c r="N21" s="153"/>
      <c r="O21" s="153"/>
      <c r="P21" s="153"/>
      <c r="Q21" s="153"/>
      <c r="R21" s="153"/>
      <c r="S21" s="154"/>
    </row>
    <row r="22" spans="9:19" x14ac:dyDescent="0.25">
      <c r="I22" s="152"/>
      <c r="J22" s="153"/>
      <c r="K22" s="153"/>
      <c r="L22" s="153"/>
      <c r="M22" s="153"/>
      <c r="N22" s="153"/>
      <c r="O22" s="153"/>
      <c r="P22" s="153"/>
      <c r="Q22" s="153"/>
      <c r="R22" s="153"/>
      <c r="S22" s="154"/>
    </row>
    <row r="23" spans="9:19" x14ac:dyDescent="0.25">
      <c r="I23" s="152"/>
      <c r="J23" s="153"/>
      <c r="K23" s="153"/>
      <c r="L23" s="153"/>
      <c r="M23" s="153"/>
      <c r="N23" s="153"/>
      <c r="O23" s="153"/>
      <c r="P23" s="153"/>
      <c r="Q23" s="153"/>
      <c r="R23" s="153"/>
      <c r="S23" s="154"/>
    </row>
    <row r="24" spans="9:19" x14ac:dyDescent="0.25">
      <c r="I24" s="152"/>
      <c r="J24" s="153"/>
      <c r="K24" s="153"/>
      <c r="L24" s="153"/>
      <c r="M24" s="153"/>
      <c r="N24" s="153"/>
      <c r="O24" s="153"/>
      <c r="P24" s="153"/>
      <c r="Q24" s="153"/>
      <c r="R24" s="153"/>
      <c r="S24" s="154"/>
    </row>
    <row r="25" spans="9:19" x14ac:dyDescent="0.25">
      <c r="I25" s="152"/>
      <c r="J25" s="153"/>
      <c r="K25" s="153"/>
      <c r="L25" s="153"/>
      <c r="M25" s="153"/>
      <c r="N25" s="153"/>
      <c r="O25" s="153"/>
      <c r="P25" s="153"/>
      <c r="Q25" s="153"/>
      <c r="R25" s="153"/>
      <c r="S25" s="154"/>
    </row>
    <row r="26" spans="9:19" x14ac:dyDescent="0.25">
      <c r="I26" s="152"/>
      <c r="J26" s="153"/>
      <c r="K26" s="153"/>
      <c r="L26" s="153"/>
      <c r="M26" s="153"/>
      <c r="N26" s="153"/>
      <c r="O26" s="153"/>
      <c r="P26" s="153"/>
      <c r="Q26" s="153"/>
      <c r="R26" s="153"/>
      <c r="S26" s="154"/>
    </row>
    <row r="27" spans="9:19" x14ac:dyDescent="0.25">
      <c r="I27" s="152"/>
      <c r="J27" s="153"/>
      <c r="K27" s="153"/>
      <c r="L27" s="153"/>
      <c r="M27" s="153"/>
      <c r="N27" s="153"/>
      <c r="O27" s="153"/>
      <c r="P27" s="153"/>
      <c r="Q27" s="153"/>
      <c r="R27" s="153"/>
      <c r="S27" s="154"/>
    </row>
    <row r="28" spans="9:19" x14ac:dyDescent="0.25">
      <c r="I28" s="152"/>
      <c r="J28" s="153"/>
      <c r="K28" s="153"/>
      <c r="L28" s="153"/>
      <c r="M28" s="153"/>
      <c r="N28" s="153"/>
      <c r="O28" s="153"/>
      <c r="P28" s="153"/>
      <c r="Q28" s="153"/>
      <c r="R28" s="153"/>
      <c r="S28" s="154"/>
    </row>
    <row r="29" spans="9:19" x14ac:dyDescent="0.25">
      <c r="I29" s="152"/>
      <c r="J29" s="153"/>
      <c r="K29" s="153"/>
      <c r="L29" s="153"/>
      <c r="M29" s="153"/>
      <c r="N29" s="153"/>
      <c r="O29" s="153"/>
      <c r="P29" s="153"/>
      <c r="Q29" s="153"/>
      <c r="R29" s="153"/>
      <c r="S29" s="154"/>
    </row>
    <row r="30" spans="9:19" x14ac:dyDescent="0.25">
      <c r="I30" s="152"/>
      <c r="J30" s="153"/>
      <c r="K30" s="153"/>
      <c r="L30" s="153"/>
      <c r="M30" s="153"/>
      <c r="N30" s="153"/>
      <c r="O30" s="153"/>
      <c r="P30" s="153"/>
      <c r="Q30" s="153"/>
      <c r="R30" s="153"/>
      <c r="S30" s="154"/>
    </row>
    <row r="31" spans="9:19" x14ac:dyDescent="0.25">
      <c r="I31" s="152"/>
      <c r="J31" s="153"/>
      <c r="K31" s="153"/>
      <c r="L31" s="153"/>
      <c r="M31" s="153"/>
      <c r="N31" s="153"/>
      <c r="O31" s="153"/>
      <c r="P31" s="153"/>
      <c r="Q31" s="153"/>
      <c r="R31" s="153"/>
      <c r="S31" s="154"/>
    </row>
    <row r="32" spans="9:19" x14ac:dyDescent="0.25">
      <c r="I32" s="152"/>
      <c r="J32" s="153"/>
      <c r="K32" s="153"/>
      <c r="L32" s="153"/>
      <c r="M32" s="153"/>
      <c r="N32" s="153"/>
      <c r="O32" s="153"/>
      <c r="P32" s="153"/>
      <c r="Q32" s="153"/>
      <c r="R32" s="153"/>
      <c r="S32" s="154"/>
    </row>
    <row r="33" spans="9:19" x14ac:dyDescent="0.25">
      <c r="I33" s="152"/>
      <c r="J33" s="153"/>
      <c r="K33" s="153"/>
      <c r="L33" s="153"/>
      <c r="M33" s="153"/>
      <c r="N33" s="153"/>
      <c r="O33" s="153"/>
      <c r="P33" s="153"/>
      <c r="Q33" s="153"/>
      <c r="R33" s="153"/>
      <c r="S33" s="154"/>
    </row>
    <row r="34" spans="9:19" x14ac:dyDescent="0.25">
      <c r="I34" s="152"/>
      <c r="J34" s="153"/>
      <c r="K34" s="153"/>
      <c r="L34" s="153"/>
      <c r="M34" s="153"/>
      <c r="N34" s="153"/>
      <c r="O34" s="153"/>
      <c r="P34" s="153"/>
      <c r="Q34" s="153"/>
      <c r="R34" s="153"/>
      <c r="S34" s="154"/>
    </row>
    <row r="35" spans="9:19" x14ac:dyDescent="0.25">
      <c r="I35" s="152"/>
      <c r="J35" s="153"/>
      <c r="K35" s="153"/>
      <c r="L35" s="153"/>
      <c r="M35" s="153"/>
      <c r="N35" s="153"/>
      <c r="O35" s="153"/>
      <c r="P35" s="153"/>
      <c r="Q35" s="153"/>
      <c r="R35" s="153"/>
      <c r="S35" s="154"/>
    </row>
    <row r="36" spans="9:19" x14ac:dyDescent="0.25">
      <c r="I36" s="152"/>
      <c r="J36" s="153"/>
      <c r="K36" s="153"/>
      <c r="L36" s="153"/>
      <c r="M36" s="153"/>
      <c r="N36" s="153"/>
      <c r="O36" s="153"/>
      <c r="P36" s="153"/>
      <c r="Q36" s="153"/>
      <c r="R36" s="153"/>
      <c r="S36" s="154"/>
    </row>
    <row r="37" spans="9:19" x14ac:dyDescent="0.25">
      <c r="I37" s="152"/>
      <c r="J37" s="153"/>
      <c r="K37" s="153"/>
      <c r="L37" s="153"/>
      <c r="M37" s="153"/>
      <c r="N37" s="153"/>
      <c r="O37" s="153"/>
      <c r="P37" s="153"/>
      <c r="Q37" s="153"/>
      <c r="R37" s="153"/>
      <c r="S37" s="154"/>
    </row>
    <row r="38" spans="9:19" x14ac:dyDescent="0.25">
      <c r="I38" s="152"/>
      <c r="J38" s="153"/>
      <c r="K38" s="153"/>
      <c r="L38" s="153"/>
      <c r="M38" s="153"/>
      <c r="N38" s="153"/>
      <c r="O38" s="153"/>
      <c r="P38" s="153"/>
      <c r="Q38" s="153"/>
      <c r="R38" s="153"/>
      <c r="S38" s="154"/>
    </row>
    <row r="39" spans="9:19" x14ac:dyDescent="0.25">
      <c r="I39" s="152"/>
      <c r="J39" s="153"/>
      <c r="K39" s="153"/>
      <c r="L39" s="153"/>
      <c r="M39" s="153"/>
      <c r="N39" s="153"/>
      <c r="O39" s="153"/>
      <c r="P39" s="153"/>
      <c r="Q39" s="153"/>
      <c r="R39" s="153"/>
      <c r="S39" s="154"/>
    </row>
    <row r="40" spans="9:19" x14ac:dyDescent="0.25">
      <c r="I40" s="152"/>
      <c r="J40" s="153"/>
      <c r="K40" s="153"/>
      <c r="L40" s="153"/>
      <c r="M40" s="153"/>
      <c r="N40" s="153"/>
      <c r="O40" s="153"/>
      <c r="P40" s="153"/>
      <c r="Q40" s="153"/>
      <c r="R40" s="153"/>
      <c r="S40" s="154"/>
    </row>
    <row r="41" spans="9:19" x14ac:dyDescent="0.25">
      <c r="I41" s="152"/>
      <c r="J41" s="153"/>
      <c r="K41" s="153"/>
      <c r="L41" s="153"/>
      <c r="M41" s="153"/>
      <c r="N41" s="153"/>
      <c r="O41" s="153"/>
      <c r="P41" s="153"/>
      <c r="Q41" s="153"/>
      <c r="R41" s="153"/>
      <c r="S41" s="154"/>
    </row>
    <row r="42" spans="9:19" x14ac:dyDescent="0.25">
      <c r="I42" s="152"/>
      <c r="J42" s="153"/>
      <c r="K42" s="153"/>
      <c r="L42" s="153"/>
      <c r="M42" s="153"/>
      <c r="N42" s="153"/>
      <c r="O42" s="153"/>
      <c r="P42" s="153"/>
      <c r="Q42" s="153"/>
      <c r="R42" s="153"/>
      <c r="S42" s="154"/>
    </row>
    <row r="43" spans="9:19" x14ac:dyDescent="0.25">
      <c r="I43" s="152"/>
      <c r="J43" s="153"/>
      <c r="K43" s="153"/>
      <c r="L43" s="153"/>
      <c r="M43" s="153"/>
      <c r="N43" s="153"/>
      <c r="O43" s="153"/>
      <c r="P43" s="153"/>
      <c r="Q43" s="153"/>
      <c r="R43" s="153"/>
      <c r="S43" s="154"/>
    </row>
    <row r="44" spans="9:19" x14ac:dyDescent="0.25">
      <c r="I44" s="152"/>
      <c r="J44" s="153"/>
      <c r="K44" s="153"/>
      <c r="L44" s="153"/>
      <c r="M44" s="153"/>
      <c r="N44" s="153"/>
      <c r="O44" s="153"/>
      <c r="P44" s="153"/>
      <c r="Q44" s="153"/>
      <c r="R44" s="153"/>
      <c r="S44" s="154"/>
    </row>
    <row r="45" spans="9:19" x14ac:dyDescent="0.25">
      <c r="I45" s="152"/>
      <c r="J45" s="153"/>
      <c r="K45" s="153"/>
      <c r="L45" s="153"/>
      <c r="M45" s="153"/>
      <c r="N45" s="153"/>
      <c r="O45" s="153"/>
      <c r="P45" s="153"/>
      <c r="Q45" s="153"/>
      <c r="R45" s="153"/>
      <c r="S45" s="154"/>
    </row>
    <row r="46" spans="9:19" x14ac:dyDescent="0.25">
      <c r="I46" s="152"/>
      <c r="J46" s="153"/>
      <c r="K46" s="153"/>
      <c r="L46" s="153"/>
      <c r="M46" s="153"/>
      <c r="N46" s="153"/>
      <c r="O46" s="153"/>
      <c r="P46" s="153"/>
      <c r="Q46" s="153"/>
      <c r="R46" s="153"/>
      <c r="S46" s="154"/>
    </row>
    <row r="47" spans="9:19" x14ac:dyDescent="0.25">
      <c r="I47" s="152"/>
      <c r="J47" s="153"/>
      <c r="K47" s="153"/>
      <c r="L47" s="153"/>
      <c r="M47" s="153"/>
      <c r="N47" s="153"/>
      <c r="O47" s="153"/>
      <c r="P47" s="153"/>
      <c r="Q47" s="153"/>
      <c r="R47" s="153"/>
      <c r="S47" s="154"/>
    </row>
    <row r="48" spans="9:19" x14ac:dyDescent="0.25">
      <c r="I48" s="152"/>
      <c r="J48" s="153"/>
      <c r="K48" s="153"/>
      <c r="L48" s="153"/>
      <c r="M48" s="153"/>
      <c r="N48" s="153"/>
      <c r="O48" s="153"/>
      <c r="P48" s="153"/>
      <c r="Q48" s="153"/>
      <c r="R48" s="153"/>
      <c r="S48" s="154"/>
    </row>
    <row r="49" spans="9:19" x14ac:dyDescent="0.25">
      <c r="I49" s="152"/>
      <c r="J49" s="153"/>
      <c r="K49" s="153"/>
      <c r="L49" s="153"/>
      <c r="M49" s="153"/>
      <c r="N49" s="153"/>
      <c r="O49" s="153"/>
      <c r="P49" s="153"/>
      <c r="Q49" s="153"/>
      <c r="R49" s="153"/>
      <c r="S49" s="154"/>
    </row>
    <row r="50" spans="9:19" x14ac:dyDescent="0.25">
      <c r="I50" s="152"/>
      <c r="J50" s="153"/>
      <c r="K50" s="153"/>
      <c r="L50" s="153"/>
      <c r="M50" s="153"/>
      <c r="N50" s="153"/>
      <c r="O50" s="153"/>
      <c r="P50" s="153"/>
      <c r="Q50" s="153"/>
      <c r="R50" s="153"/>
      <c r="S50" s="154"/>
    </row>
    <row r="51" spans="9:19" x14ac:dyDescent="0.25">
      <c r="I51" s="152"/>
      <c r="J51" s="153"/>
      <c r="K51" s="153"/>
      <c r="L51" s="153"/>
      <c r="M51" s="153"/>
      <c r="N51" s="153"/>
      <c r="O51" s="153"/>
      <c r="P51" s="153"/>
      <c r="Q51" s="153"/>
      <c r="R51" s="153"/>
      <c r="S51" s="154"/>
    </row>
    <row r="52" spans="9:19" x14ac:dyDescent="0.25">
      <c r="I52" s="152"/>
      <c r="J52" s="153"/>
      <c r="K52" s="153"/>
      <c r="L52" s="153"/>
      <c r="M52" s="153"/>
      <c r="N52" s="153"/>
      <c r="O52" s="153"/>
      <c r="P52" s="153"/>
      <c r="Q52" s="153"/>
      <c r="R52" s="153"/>
      <c r="S52" s="154"/>
    </row>
    <row r="53" spans="9:19" x14ac:dyDescent="0.25">
      <c r="I53" s="152"/>
      <c r="J53" s="153"/>
      <c r="K53" s="153"/>
      <c r="L53" s="153"/>
      <c r="M53" s="153"/>
      <c r="N53" s="153"/>
      <c r="O53" s="153"/>
      <c r="P53" s="153"/>
      <c r="Q53" s="153"/>
      <c r="R53" s="153"/>
      <c r="S53" s="154"/>
    </row>
    <row r="54" spans="9:19" x14ac:dyDescent="0.25">
      <c r="I54" s="152"/>
      <c r="J54" s="153"/>
      <c r="K54" s="153"/>
      <c r="L54" s="153"/>
      <c r="M54" s="153"/>
      <c r="N54" s="153"/>
      <c r="O54" s="153"/>
      <c r="P54" s="153"/>
      <c r="Q54" s="153"/>
      <c r="R54" s="153"/>
      <c r="S54" s="154"/>
    </row>
    <row r="55" spans="9:19" x14ac:dyDescent="0.25">
      <c r="I55" s="152"/>
      <c r="J55" s="153"/>
      <c r="K55" s="153"/>
      <c r="L55" s="153"/>
      <c r="M55" s="153"/>
      <c r="N55" s="153"/>
      <c r="O55" s="153"/>
      <c r="P55" s="153"/>
      <c r="Q55" s="153"/>
      <c r="R55" s="153"/>
      <c r="S55" s="154"/>
    </row>
    <row r="56" spans="9:19" x14ac:dyDescent="0.25">
      <c r="I56" s="152"/>
      <c r="J56" s="153"/>
      <c r="K56" s="153"/>
      <c r="L56" s="153"/>
      <c r="M56" s="153"/>
      <c r="N56" s="153"/>
      <c r="O56" s="153"/>
      <c r="P56" s="153"/>
      <c r="Q56" s="153"/>
      <c r="R56" s="153"/>
      <c r="S56" s="154"/>
    </row>
    <row r="57" spans="9:19" x14ac:dyDescent="0.25">
      <c r="I57" s="152"/>
      <c r="J57" s="153"/>
      <c r="K57" s="153"/>
      <c r="L57" s="153"/>
      <c r="M57" s="153"/>
      <c r="N57" s="153"/>
      <c r="O57" s="153"/>
      <c r="P57" s="153"/>
      <c r="Q57" s="153"/>
      <c r="R57" s="153"/>
      <c r="S57" s="154"/>
    </row>
    <row r="58" spans="9:19" x14ac:dyDescent="0.25">
      <c r="I58" s="152"/>
      <c r="J58" s="153"/>
      <c r="K58" s="153"/>
      <c r="L58" s="153"/>
      <c r="M58" s="153"/>
      <c r="N58" s="153"/>
      <c r="O58" s="153"/>
      <c r="P58" s="153"/>
      <c r="Q58" s="153"/>
      <c r="R58" s="153"/>
      <c r="S58" s="154"/>
    </row>
    <row r="59" spans="9:19" ht="15.75" thickBot="1" x14ac:dyDescent="0.3">
      <c r="I59" s="155"/>
      <c r="J59" s="156"/>
      <c r="K59" s="156"/>
      <c r="L59" s="156"/>
      <c r="M59" s="156"/>
      <c r="N59" s="156"/>
      <c r="O59" s="156"/>
      <c r="P59" s="156"/>
      <c r="Q59" s="156"/>
      <c r="R59" s="156"/>
      <c r="S59" s="157"/>
    </row>
    <row r="60" spans="9:19" x14ac:dyDescent="0.25"/>
  </sheetData>
  <sheetProtection password="EB8B" sheet="1" objects="1" scenarios="1"/>
  <mergeCells count="5">
    <mergeCell ref="I6:S8"/>
    <mergeCell ref="I9:S59"/>
    <mergeCell ref="I5:K5"/>
    <mergeCell ref="C4:Y4"/>
    <mergeCell ref="C1:Y3"/>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53"/>
  <sheetViews>
    <sheetView zoomScale="70" zoomScaleNormal="70" workbookViewId="0">
      <selection activeCell="F17" sqref="F17"/>
    </sheetView>
  </sheetViews>
  <sheetFormatPr defaultColWidth="0" defaultRowHeight="14.25" zeroHeight="1" x14ac:dyDescent="0.25"/>
  <cols>
    <col min="1" max="1" width="3.85546875" style="1" customWidth="1"/>
    <col min="2" max="2" width="15.140625" style="1" bestFit="1" customWidth="1"/>
    <col min="3" max="3" width="13.140625" style="1" customWidth="1"/>
    <col min="4" max="4" width="11" style="1" customWidth="1"/>
    <col min="5" max="5" width="13" style="1" customWidth="1"/>
    <col min="6" max="6" width="21.7109375" style="1" customWidth="1"/>
    <col min="7" max="7" width="13.42578125" style="1" bestFit="1" customWidth="1"/>
    <col min="8" max="8" width="16" style="1" customWidth="1"/>
    <col min="9" max="9" width="7.5703125" style="1" customWidth="1"/>
    <col min="10" max="10" width="28.85546875" style="1" bestFit="1" customWidth="1"/>
    <col min="11" max="11" width="25.85546875" style="1" customWidth="1"/>
    <col min="12" max="24" width="8.85546875" style="1" customWidth="1"/>
    <col min="25" max="26" width="8.85546875" style="1" hidden="1" customWidth="1"/>
    <col min="27" max="16384" width="8.85546875" style="1" hidden="1"/>
  </cols>
  <sheetData>
    <row r="1" spans="1:26" x14ac:dyDescent="0.25">
      <c r="B1" s="162"/>
      <c r="C1" s="163"/>
      <c r="D1" s="163"/>
      <c r="E1" s="163"/>
      <c r="F1" s="163"/>
      <c r="G1" s="163"/>
      <c r="H1" s="163"/>
      <c r="I1" s="163"/>
      <c r="J1" s="163"/>
      <c r="K1" s="163"/>
      <c r="L1" s="163"/>
      <c r="M1" s="163"/>
      <c r="N1" s="163"/>
      <c r="O1" s="163"/>
      <c r="P1" s="163"/>
      <c r="Q1" s="163"/>
      <c r="R1" s="163"/>
      <c r="S1" s="163"/>
      <c r="T1" s="163"/>
      <c r="U1" s="163"/>
      <c r="V1" s="163"/>
      <c r="W1" s="164"/>
    </row>
    <row r="2" spans="1:26" x14ac:dyDescent="0.25">
      <c r="A2" s="3"/>
      <c r="B2" s="165"/>
      <c r="C2" s="166"/>
      <c r="D2" s="166"/>
      <c r="E2" s="166"/>
      <c r="F2" s="166"/>
      <c r="G2" s="166"/>
      <c r="H2" s="166"/>
      <c r="I2" s="166"/>
      <c r="J2" s="166"/>
      <c r="K2" s="166"/>
      <c r="L2" s="166"/>
      <c r="M2" s="166"/>
      <c r="N2" s="166"/>
      <c r="O2" s="166"/>
      <c r="P2" s="166"/>
      <c r="Q2" s="166"/>
      <c r="R2" s="166"/>
      <c r="S2" s="166"/>
      <c r="T2" s="166"/>
      <c r="U2" s="166"/>
      <c r="V2" s="166"/>
      <c r="W2" s="167"/>
    </row>
    <row r="3" spans="1:26" ht="15" thickBot="1" x14ac:dyDescent="0.3">
      <c r="A3" s="3"/>
      <c r="B3" s="168"/>
      <c r="C3" s="169"/>
      <c r="D3" s="169"/>
      <c r="E3" s="169"/>
      <c r="F3" s="169"/>
      <c r="G3" s="169"/>
      <c r="H3" s="169"/>
      <c r="I3" s="169"/>
      <c r="J3" s="169"/>
      <c r="K3" s="169"/>
      <c r="L3" s="169"/>
      <c r="M3" s="169"/>
      <c r="N3" s="169"/>
      <c r="O3" s="169"/>
      <c r="P3" s="169"/>
      <c r="Q3" s="169"/>
      <c r="R3" s="169"/>
      <c r="S3" s="169"/>
      <c r="T3" s="169"/>
      <c r="U3" s="169"/>
      <c r="V3" s="169"/>
      <c r="W3" s="170"/>
    </row>
    <row r="4" spans="1:26" ht="15.75" thickBot="1" x14ac:dyDescent="0.3">
      <c r="A4" s="3"/>
      <c r="B4" s="171"/>
      <c r="C4" s="172"/>
      <c r="D4" s="172"/>
      <c r="E4" s="172"/>
      <c r="F4" s="172"/>
      <c r="G4" s="172"/>
      <c r="H4" s="172"/>
      <c r="I4" s="172"/>
      <c r="J4" s="172"/>
      <c r="K4" s="172"/>
      <c r="L4" s="172"/>
      <c r="M4" s="172"/>
      <c r="N4" s="172"/>
      <c r="O4" s="172"/>
      <c r="P4" s="172"/>
      <c r="Q4" s="172"/>
      <c r="R4" s="172"/>
      <c r="S4" s="172"/>
      <c r="T4" s="172"/>
      <c r="U4" s="172"/>
      <c r="V4" s="172"/>
      <c r="W4" s="173"/>
      <c r="X4" s="7"/>
    </row>
    <row r="5" spans="1:26" x14ac:dyDescent="0.25">
      <c r="A5" s="3"/>
      <c r="B5" s="20"/>
      <c r="C5" s="20"/>
      <c r="D5" s="20"/>
      <c r="E5" s="20"/>
      <c r="F5" s="20"/>
      <c r="G5" s="20"/>
      <c r="H5" s="20"/>
      <c r="I5" s="20"/>
      <c r="J5" s="20"/>
      <c r="K5" s="20"/>
      <c r="L5" s="20"/>
      <c r="M5" s="20"/>
      <c r="N5" s="20"/>
      <c r="O5" s="20"/>
      <c r="P5" s="20"/>
      <c r="Q5" s="20"/>
      <c r="R5" s="20"/>
      <c r="S5" s="20"/>
      <c r="T5" s="20"/>
      <c r="U5" s="20"/>
      <c r="V5" s="20"/>
      <c r="W5" s="20"/>
      <c r="X5" s="7"/>
    </row>
    <row r="6" spans="1:26" x14ac:dyDescent="0.25">
      <c r="A6" s="3"/>
      <c r="B6" s="7"/>
      <c r="C6" s="7"/>
      <c r="D6" s="7"/>
      <c r="E6" s="7"/>
      <c r="F6" s="7"/>
      <c r="G6" s="7"/>
      <c r="H6" s="7"/>
      <c r="I6" s="7"/>
      <c r="J6" s="7"/>
      <c r="K6" s="7"/>
      <c r="L6" s="7"/>
      <c r="M6" s="7"/>
      <c r="N6" s="7"/>
      <c r="O6" s="7"/>
      <c r="P6" s="7"/>
      <c r="Q6" s="7"/>
      <c r="R6" s="7"/>
      <c r="S6" s="7"/>
      <c r="T6" s="7"/>
      <c r="U6" s="7"/>
      <c r="V6" s="7"/>
      <c r="W6" s="7"/>
      <c r="X6" s="7"/>
    </row>
    <row r="7" spans="1:26" x14ac:dyDescent="0.25">
      <c r="A7" s="3"/>
      <c r="B7" s="7"/>
      <c r="C7" s="7"/>
      <c r="D7" s="7"/>
      <c r="E7" s="7"/>
      <c r="F7" s="7"/>
      <c r="G7" s="7"/>
      <c r="H7" s="7"/>
      <c r="I7" s="7"/>
      <c r="J7" s="7"/>
      <c r="K7" s="7"/>
      <c r="L7" s="7"/>
      <c r="M7" s="7"/>
      <c r="N7" s="7"/>
      <c r="O7" s="7"/>
      <c r="P7" s="7"/>
      <c r="Q7" s="7"/>
      <c r="R7" s="7"/>
      <c r="S7" s="7"/>
      <c r="T7" s="7"/>
      <c r="U7" s="7"/>
      <c r="V7" s="7"/>
      <c r="W7" s="7"/>
      <c r="X7" s="7"/>
    </row>
    <row r="8" spans="1:26" s="15" customFormat="1" ht="15" x14ac:dyDescent="0.25">
      <c r="A8" s="13"/>
      <c r="B8" s="3"/>
      <c r="C8" s="3"/>
      <c r="D8" s="3"/>
      <c r="E8" s="3"/>
      <c r="F8" s="3"/>
      <c r="G8" s="3"/>
      <c r="H8" s="3"/>
      <c r="I8" s="3"/>
      <c r="J8" s="3"/>
      <c r="K8" s="3"/>
      <c r="L8" s="3"/>
      <c r="M8" s="3"/>
      <c r="N8" s="3"/>
      <c r="O8" s="3"/>
      <c r="P8" s="3"/>
      <c r="Q8" s="3"/>
      <c r="R8" s="3"/>
      <c r="S8" s="3"/>
      <c r="T8" s="3"/>
      <c r="U8" s="3"/>
      <c r="V8" s="3"/>
      <c r="W8" s="3"/>
      <c r="X8" s="3"/>
      <c r="Y8" s="3"/>
      <c r="Z8" s="3"/>
    </row>
    <row r="9" spans="1:26" s="15" customFormat="1" ht="15" x14ac:dyDescent="0.25">
      <c r="A9" s="13"/>
      <c r="B9" s="3"/>
      <c r="C9" s="3"/>
      <c r="D9" s="3"/>
      <c r="E9" s="3"/>
      <c r="F9" s="3"/>
      <c r="G9" s="3"/>
      <c r="H9" s="3"/>
      <c r="I9" s="3"/>
      <c r="J9" s="3"/>
      <c r="K9" s="3"/>
      <c r="L9" s="3"/>
      <c r="M9" s="3"/>
      <c r="N9" s="3"/>
      <c r="O9" s="3"/>
      <c r="P9" s="3"/>
      <c r="Q9" s="3"/>
      <c r="R9" s="3"/>
      <c r="S9" s="3"/>
      <c r="T9" s="3"/>
      <c r="U9" s="3"/>
      <c r="V9" s="3"/>
      <c r="W9" s="3"/>
      <c r="X9" s="3"/>
      <c r="Y9" s="3"/>
      <c r="Z9" s="3"/>
    </row>
    <row r="10" spans="1:26" s="15" customFormat="1" ht="15" x14ac:dyDescent="0.25">
      <c r="A10" s="13"/>
      <c r="B10" s="3"/>
      <c r="C10" s="3"/>
      <c r="D10" s="3"/>
      <c r="E10" s="3"/>
      <c r="F10" s="3"/>
      <c r="G10" s="3"/>
      <c r="H10" s="3"/>
      <c r="I10" s="3"/>
      <c r="J10" s="3"/>
      <c r="K10" s="3"/>
      <c r="L10" s="3"/>
      <c r="M10" s="3"/>
      <c r="N10" s="3"/>
      <c r="O10" s="3"/>
      <c r="P10" s="3"/>
      <c r="Q10" s="3"/>
      <c r="R10" s="3"/>
      <c r="S10" s="3"/>
      <c r="T10" s="3"/>
      <c r="U10" s="3"/>
      <c r="V10" s="3"/>
      <c r="W10" s="3"/>
      <c r="X10" s="3"/>
      <c r="Y10" s="3"/>
      <c r="Z10" s="3"/>
    </row>
    <row r="11" spans="1:26" s="15" customFormat="1" ht="15" x14ac:dyDescent="0.25">
      <c r="A11" s="13"/>
      <c r="B11" s="3"/>
      <c r="C11" s="3"/>
      <c r="D11" s="3"/>
      <c r="E11" s="3"/>
      <c r="F11" s="3"/>
      <c r="G11" s="3"/>
      <c r="H11" s="3"/>
      <c r="I11" s="3"/>
      <c r="J11" s="3"/>
      <c r="K11" s="3"/>
      <c r="L11" s="3"/>
      <c r="M11" s="3"/>
      <c r="N11" s="3"/>
      <c r="O11" s="3"/>
      <c r="P11" s="3"/>
      <c r="Q11" s="3"/>
      <c r="R11" s="3"/>
      <c r="S11" s="3"/>
      <c r="T11" s="3"/>
      <c r="U11" s="3"/>
      <c r="V11" s="3"/>
      <c r="W11" s="3"/>
      <c r="X11" s="3"/>
      <c r="Y11" s="3"/>
      <c r="Z11" s="3"/>
    </row>
    <row r="12" spans="1:26" s="15" customFormat="1" ht="15" x14ac:dyDescent="0.25">
      <c r="A12" s="13"/>
      <c r="B12" s="3"/>
      <c r="C12" s="3"/>
      <c r="D12" s="3"/>
      <c r="E12" s="3"/>
      <c r="F12" s="3"/>
      <c r="G12" s="3"/>
      <c r="H12" s="3"/>
      <c r="I12" s="3"/>
      <c r="J12" s="3"/>
      <c r="K12" s="3"/>
      <c r="L12" s="3"/>
      <c r="M12" s="3"/>
      <c r="N12" s="3"/>
      <c r="O12" s="3"/>
      <c r="P12" s="3"/>
      <c r="Q12" s="3"/>
      <c r="R12" s="3"/>
      <c r="S12" s="3"/>
      <c r="T12" s="3"/>
      <c r="U12" s="3"/>
      <c r="V12" s="3"/>
      <c r="W12" s="3"/>
      <c r="X12" s="3"/>
      <c r="Y12" s="3"/>
      <c r="Z12" s="3"/>
    </row>
    <row r="13" spans="1:26" s="15" customFormat="1" ht="15.75" thickBot="1" x14ac:dyDescent="0.3">
      <c r="A13" s="13"/>
      <c r="B13" s="3"/>
      <c r="C13" s="3"/>
      <c r="D13" s="3"/>
      <c r="E13" s="3"/>
      <c r="F13" s="3"/>
      <c r="G13" s="3"/>
      <c r="H13" s="3"/>
      <c r="I13" s="3"/>
      <c r="J13" s="3"/>
      <c r="K13" s="3"/>
      <c r="L13" s="3"/>
      <c r="M13" s="3"/>
      <c r="N13" s="3"/>
      <c r="O13" s="3"/>
      <c r="P13" s="3"/>
      <c r="Q13" s="3"/>
      <c r="R13" s="3"/>
      <c r="S13" s="3"/>
      <c r="T13" s="3"/>
      <c r="U13" s="3"/>
      <c r="V13" s="3"/>
      <c r="W13" s="3"/>
      <c r="X13" s="3"/>
      <c r="Y13" s="3"/>
      <c r="Z13" s="3"/>
    </row>
    <row r="14" spans="1:26" ht="18.75" thickBot="1" x14ac:dyDescent="0.3">
      <c r="A14" s="3"/>
      <c r="B14" s="186" t="s">
        <v>116</v>
      </c>
      <c r="C14" s="187"/>
      <c r="D14" s="187"/>
      <c r="E14" s="188"/>
      <c r="F14" s="43"/>
      <c r="G14" s="189" t="s">
        <v>115</v>
      </c>
      <c r="H14" s="190"/>
      <c r="I14" s="44"/>
      <c r="J14" s="191" t="s">
        <v>2</v>
      </c>
      <c r="K14" s="185"/>
      <c r="L14" s="4"/>
    </row>
    <row r="15" spans="1:26" ht="18.75" thickBot="1" x14ac:dyDescent="0.3">
      <c r="B15" s="194" t="s">
        <v>0</v>
      </c>
      <c r="C15" s="195"/>
      <c r="D15" s="195"/>
      <c r="E15" s="196"/>
      <c r="F15" s="44"/>
      <c r="G15" s="189" t="s">
        <v>1</v>
      </c>
      <c r="H15" s="190"/>
      <c r="I15" s="44"/>
      <c r="J15" s="192"/>
      <c r="K15" s="193"/>
      <c r="L15" s="4"/>
    </row>
    <row r="16" spans="1:26" s="12" customFormat="1" ht="54" x14ac:dyDescent="0.25">
      <c r="A16" s="10"/>
      <c r="B16" s="45" t="s">
        <v>3</v>
      </c>
      <c r="C16" s="46" t="s">
        <v>153</v>
      </c>
      <c r="D16" s="46" t="s">
        <v>118</v>
      </c>
      <c r="E16" s="47" t="s">
        <v>119</v>
      </c>
      <c r="F16" s="44"/>
      <c r="G16" s="48" t="s">
        <v>154</v>
      </c>
      <c r="H16" s="49" t="s">
        <v>114</v>
      </c>
      <c r="I16" s="50"/>
      <c r="J16" s="51" t="s">
        <v>4</v>
      </c>
      <c r="K16" s="52" t="s">
        <v>5</v>
      </c>
      <c r="L16" s="14"/>
      <c r="M16" s="15"/>
      <c r="N16" s="15"/>
      <c r="O16" s="15"/>
      <c r="P16" s="15"/>
      <c r="Q16" s="15"/>
      <c r="R16" s="15"/>
      <c r="S16" s="15"/>
      <c r="T16" s="15"/>
      <c r="U16" s="15"/>
      <c r="V16" s="15"/>
      <c r="W16" s="15"/>
    </row>
    <row r="17" spans="1:23" ht="18.75" thickBot="1" x14ac:dyDescent="0.3">
      <c r="A17" s="3"/>
      <c r="B17" s="128">
        <v>19</v>
      </c>
      <c r="C17" s="129">
        <v>6</v>
      </c>
      <c r="D17" s="129">
        <v>0</v>
      </c>
      <c r="E17" s="130">
        <v>0</v>
      </c>
      <c r="F17" s="53"/>
      <c r="G17" s="128">
        <v>0.7</v>
      </c>
      <c r="H17" s="130">
        <v>0.3</v>
      </c>
      <c r="I17" s="44"/>
      <c r="J17" s="54">
        <f>IF(B17/(C17+D17+G17)&lt;=10,B17/(C17+D17+G17),10)</f>
        <v>2.8358208955223878</v>
      </c>
      <c r="K17" s="55">
        <f>IF(B17/(C17+E17+H17)&lt;=10,B17/(C17+E17+H17),10)</f>
        <v>3.0158730158730158</v>
      </c>
      <c r="L17" s="4"/>
    </row>
    <row r="18" spans="1:23" ht="18.75" thickBot="1" x14ac:dyDescent="0.3">
      <c r="A18" s="3"/>
      <c r="B18" s="56"/>
      <c r="C18" s="56"/>
      <c r="D18" s="56"/>
      <c r="E18" s="56"/>
      <c r="F18" s="57"/>
      <c r="G18" s="56"/>
      <c r="H18" s="53"/>
      <c r="I18" s="53"/>
      <c r="J18" s="57"/>
      <c r="K18" s="57"/>
      <c r="L18" s="2"/>
      <c r="M18" s="2"/>
      <c r="N18" s="2"/>
      <c r="O18" s="2"/>
    </row>
    <row r="19" spans="1:23" ht="18" x14ac:dyDescent="0.25">
      <c r="A19" s="3"/>
      <c r="B19" s="58" t="s">
        <v>6</v>
      </c>
      <c r="C19" s="183" t="s">
        <v>7</v>
      </c>
      <c r="D19" s="184"/>
      <c r="E19" s="184"/>
      <c r="F19" s="185"/>
      <c r="G19" s="60"/>
      <c r="H19" s="53"/>
      <c r="I19" s="53"/>
      <c r="J19" s="61"/>
      <c r="K19" s="61"/>
      <c r="L19" s="12"/>
      <c r="M19" s="12"/>
      <c r="N19" s="12"/>
      <c r="O19" s="12"/>
      <c r="P19" s="12"/>
      <c r="Q19" s="12"/>
      <c r="R19" s="12"/>
      <c r="S19" s="12"/>
      <c r="T19" s="12"/>
      <c r="U19" s="12"/>
      <c r="V19" s="12"/>
      <c r="W19" s="12"/>
    </row>
    <row r="20" spans="1:23" ht="18" x14ac:dyDescent="0.25">
      <c r="A20" s="3"/>
      <c r="B20" s="62" t="s">
        <v>8</v>
      </c>
      <c r="C20" s="177" t="s">
        <v>9</v>
      </c>
      <c r="D20" s="178"/>
      <c r="E20" s="178"/>
      <c r="F20" s="179"/>
      <c r="G20" s="63"/>
      <c r="H20" s="53"/>
      <c r="I20" s="53"/>
      <c r="J20" s="64"/>
      <c r="K20" s="53"/>
    </row>
    <row r="21" spans="1:23" ht="18" x14ac:dyDescent="0.25">
      <c r="A21" s="3"/>
      <c r="B21" s="65" t="s">
        <v>113</v>
      </c>
      <c r="C21" s="180" t="s">
        <v>10</v>
      </c>
      <c r="D21" s="181"/>
      <c r="E21" s="181"/>
      <c r="F21" s="182"/>
      <c r="G21" s="63"/>
      <c r="H21" s="53"/>
      <c r="I21" s="53"/>
      <c r="J21" s="64"/>
      <c r="K21" s="53"/>
    </row>
    <row r="22" spans="1:23" ht="18" x14ac:dyDescent="0.25">
      <c r="A22" s="3"/>
      <c r="B22" s="62" t="s">
        <v>112</v>
      </c>
      <c r="C22" s="177" t="s">
        <v>11</v>
      </c>
      <c r="D22" s="178"/>
      <c r="E22" s="178"/>
      <c r="F22" s="179"/>
      <c r="G22" s="63"/>
      <c r="H22" s="53"/>
      <c r="I22" s="53"/>
      <c r="J22" s="64"/>
      <c r="K22" s="53"/>
    </row>
    <row r="23" spans="1:23" ht="18" x14ac:dyDescent="0.25">
      <c r="B23" s="65" t="s">
        <v>111</v>
      </c>
      <c r="C23" s="180" t="s">
        <v>12</v>
      </c>
      <c r="D23" s="181"/>
      <c r="E23" s="181"/>
      <c r="F23" s="182"/>
      <c r="G23" s="63"/>
      <c r="H23" s="53"/>
      <c r="I23" s="53"/>
      <c r="J23" s="64"/>
      <c r="K23" s="53"/>
    </row>
    <row r="24" spans="1:23" ht="18" x14ac:dyDescent="0.25">
      <c r="B24" s="62" t="s">
        <v>109</v>
      </c>
      <c r="C24" s="177" t="s">
        <v>13</v>
      </c>
      <c r="D24" s="178"/>
      <c r="E24" s="178"/>
      <c r="F24" s="179"/>
      <c r="G24" s="63"/>
      <c r="H24" s="53"/>
      <c r="I24" s="53"/>
      <c r="J24" s="64"/>
      <c r="K24" s="53"/>
    </row>
    <row r="25" spans="1:23" ht="18.75" thickBot="1" x14ac:dyDescent="0.3">
      <c r="B25" s="66" t="s">
        <v>110</v>
      </c>
      <c r="C25" s="174" t="s">
        <v>14</v>
      </c>
      <c r="D25" s="175"/>
      <c r="E25" s="175"/>
      <c r="F25" s="176"/>
      <c r="G25" s="63"/>
      <c r="H25" s="53"/>
      <c r="I25" s="53"/>
      <c r="J25" s="64"/>
      <c r="K25" s="53"/>
    </row>
    <row r="26" spans="1:23" x14ac:dyDescent="0.25">
      <c r="B26" s="5"/>
      <c r="C26" s="5"/>
      <c r="D26" s="5"/>
      <c r="E26" s="5"/>
      <c r="F26" s="5"/>
      <c r="G26" s="9"/>
    </row>
    <row r="27" spans="1:23" x14ac:dyDescent="0.25">
      <c r="G27" s="6"/>
    </row>
    <row r="28" spans="1:23" x14ac:dyDescent="0.25">
      <c r="G28" s="6"/>
    </row>
    <row r="29" spans="1:23" x14ac:dyDescent="0.25">
      <c r="G29" s="6"/>
    </row>
    <row r="30" spans="1:23" x14ac:dyDescent="0.25">
      <c r="G30" s="6"/>
    </row>
    <row r="31" spans="1:23" x14ac:dyDescent="0.25">
      <c r="C31" s="40"/>
      <c r="G31" s="6"/>
    </row>
    <row r="32" spans="1:23" x14ac:dyDescent="0.25">
      <c r="G32" s="7"/>
    </row>
    <row r="33" spans="3:15" x14ac:dyDescent="0.25">
      <c r="C33" s="41"/>
      <c r="G33" s="7"/>
    </row>
    <row r="34" spans="3:15" x14ac:dyDescent="0.25">
      <c r="G34" s="7"/>
    </row>
    <row r="35" spans="3:15" hidden="1" x14ac:dyDescent="0.25">
      <c r="G35" s="7"/>
    </row>
    <row r="36" spans="3:15" hidden="1" x14ac:dyDescent="0.25">
      <c r="G36" s="7"/>
    </row>
    <row r="37" spans="3:15" hidden="1" x14ac:dyDescent="0.25">
      <c r="G37" s="7"/>
      <c r="J37" s="20"/>
      <c r="K37" s="5"/>
      <c r="L37" s="5"/>
      <c r="M37" s="5"/>
      <c r="N37" s="5"/>
      <c r="O37" s="5"/>
    </row>
    <row r="38" spans="3:15" hidden="1" x14ac:dyDescent="0.25">
      <c r="G38" s="7"/>
    </row>
    <row r="39" spans="3:15" hidden="1" x14ac:dyDescent="0.25">
      <c r="G39" s="7"/>
    </row>
    <row r="40" spans="3:15" hidden="1" x14ac:dyDescent="0.25">
      <c r="G40" s="7"/>
    </row>
    <row r="41" spans="3:15" hidden="1" x14ac:dyDescent="0.25">
      <c r="G41" s="7"/>
    </row>
    <row r="42" spans="3:15" hidden="1" x14ac:dyDescent="0.25">
      <c r="G42" s="7"/>
    </row>
    <row r="43" spans="3:15" hidden="1" x14ac:dyDescent="0.25">
      <c r="G43" s="7"/>
    </row>
    <row r="44" spans="3:15" hidden="1" x14ac:dyDescent="0.25">
      <c r="G44" s="7"/>
    </row>
    <row r="45" spans="3:15" hidden="1" x14ac:dyDescent="0.25">
      <c r="G45" s="7"/>
    </row>
    <row r="46" spans="3:15" hidden="1" x14ac:dyDescent="0.25">
      <c r="G46" s="7"/>
    </row>
    <row r="47" spans="3:15" hidden="1" x14ac:dyDescent="0.25">
      <c r="G47" s="7"/>
    </row>
    <row r="48" spans="3:15" hidden="1" x14ac:dyDescent="0.25">
      <c r="G48" s="7"/>
    </row>
    <row r="49" spans="7:7" hidden="1" x14ac:dyDescent="0.25">
      <c r="G49" s="7"/>
    </row>
    <row r="50" spans="7:7" hidden="1" x14ac:dyDescent="0.25">
      <c r="G50" s="7"/>
    </row>
    <row r="51" spans="7:7" hidden="1" x14ac:dyDescent="0.25">
      <c r="G51" s="7"/>
    </row>
    <row r="52" spans="7:7" hidden="1" x14ac:dyDescent="0.25">
      <c r="G52" s="7"/>
    </row>
    <row r="53" spans="7:7" hidden="1" x14ac:dyDescent="0.25">
      <c r="G53" s="7"/>
    </row>
  </sheetData>
  <sheetProtection password="EB8B" sheet="1" objects="1" scenarios="1"/>
  <mergeCells count="14">
    <mergeCell ref="B1:W3"/>
    <mergeCell ref="B4:W4"/>
    <mergeCell ref="C25:F25"/>
    <mergeCell ref="C24:F24"/>
    <mergeCell ref="C20:F20"/>
    <mergeCell ref="C21:F21"/>
    <mergeCell ref="C22:F22"/>
    <mergeCell ref="C23:F23"/>
    <mergeCell ref="C19:F19"/>
    <mergeCell ref="B14:E14"/>
    <mergeCell ref="G14:H14"/>
    <mergeCell ref="J14:K15"/>
    <mergeCell ref="B15:E15"/>
    <mergeCell ref="G15:H15"/>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F57"/>
  <sheetViews>
    <sheetView zoomScale="70" zoomScaleNormal="70" workbookViewId="0">
      <selection activeCell="C17" sqref="C17"/>
    </sheetView>
  </sheetViews>
  <sheetFormatPr defaultColWidth="0" defaultRowHeight="14.25" zeroHeight="1" x14ac:dyDescent="0.25"/>
  <cols>
    <col min="1" max="1" width="3.5703125" style="1" customWidth="1"/>
    <col min="2" max="2" width="16.42578125" style="1" customWidth="1"/>
    <col min="3" max="3" width="13.7109375" style="1" customWidth="1"/>
    <col min="4" max="4" width="9" style="1" customWidth="1"/>
    <col min="5" max="5" width="9.5703125" style="1" customWidth="1"/>
    <col min="6" max="6" width="9.7109375" style="1" customWidth="1"/>
    <col min="7" max="7" width="13.140625" style="1" customWidth="1"/>
    <col min="8" max="8" width="6.5703125" style="1" customWidth="1"/>
    <col min="9" max="9" width="12.7109375" style="1" customWidth="1"/>
    <col min="10" max="10" width="11.28515625" style="1" customWidth="1"/>
    <col min="11" max="11" width="11.85546875" style="1" customWidth="1"/>
    <col min="12" max="12" width="13.140625" style="1" customWidth="1"/>
    <col min="13" max="13" width="13.42578125" style="1" bestFit="1" customWidth="1"/>
    <col min="14" max="14" width="7" style="1" bestFit="1" customWidth="1"/>
    <col min="15" max="15" width="10.7109375" style="16" bestFit="1" customWidth="1"/>
    <col min="16" max="19" width="12.7109375" style="1" customWidth="1"/>
    <col min="20" max="20" width="21.5703125" style="1" customWidth="1"/>
    <col min="21" max="21" width="22.140625" style="1" customWidth="1"/>
    <col min="22" max="22" width="11.5703125" style="1" customWidth="1"/>
    <col min="23" max="24" width="8.85546875" style="1" customWidth="1"/>
    <col min="25" max="26" width="8.85546875" style="1" hidden="1" customWidth="1"/>
    <col min="27" max="16384" width="8.85546875" style="1" hidden="1"/>
  </cols>
  <sheetData>
    <row r="1" spans="1:31" x14ac:dyDescent="0.25">
      <c r="B1" s="162"/>
      <c r="C1" s="163"/>
      <c r="D1" s="163"/>
      <c r="E1" s="163"/>
      <c r="F1" s="163"/>
      <c r="G1" s="163"/>
      <c r="H1" s="163"/>
      <c r="I1" s="163"/>
      <c r="J1" s="163"/>
      <c r="K1" s="163"/>
      <c r="L1" s="163"/>
      <c r="M1" s="163"/>
      <c r="N1" s="163"/>
      <c r="O1" s="163"/>
      <c r="P1" s="163"/>
      <c r="Q1" s="163"/>
      <c r="R1" s="163"/>
      <c r="S1" s="163"/>
      <c r="T1" s="163"/>
      <c r="U1" s="163"/>
      <c r="V1" s="163"/>
      <c r="W1" s="164"/>
    </row>
    <row r="2" spans="1:31" x14ac:dyDescent="0.25">
      <c r="A2" s="3"/>
      <c r="B2" s="165"/>
      <c r="C2" s="166"/>
      <c r="D2" s="166"/>
      <c r="E2" s="166"/>
      <c r="F2" s="166"/>
      <c r="G2" s="166"/>
      <c r="H2" s="166"/>
      <c r="I2" s="166"/>
      <c r="J2" s="166"/>
      <c r="K2" s="166"/>
      <c r="L2" s="166"/>
      <c r="M2" s="166"/>
      <c r="N2" s="166"/>
      <c r="O2" s="166"/>
      <c r="P2" s="166"/>
      <c r="Q2" s="166"/>
      <c r="R2" s="166"/>
      <c r="S2" s="166"/>
      <c r="T2" s="166"/>
      <c r="U2" s="166"/>
      <c r="V2" s="166"/>
      <c r="W2" s="167"/>
    </row>
    <row r="3" spans="1:31" s="22" customFormat="1" ht="18.75" thickBot="1" x14ac:dyDescent="0.3">
      <c r="A3" s="21"/>
      <c r="B3" s="168"/>
      <c r="C3" s="169"/>
      <c r="D3" s="169"/>
      <c r="E3" s="169"/>
      <c r="F3" s="169"/>
      <c r="G3" s="169"/>
      <c r="H3" s="169"/>
      <c r="I3" s="169"/>
      <c r="J3" s="169"/>
      <c r="K3" s="169"/>
      <c r="L3" s="169"/>
      <c r="M3" s="169"/>
      <c r="N3" s="169"/>
      <c r="O3" s="169"/>
      <c r="P3" s="169"/>
      <c r="Q3" s="169"/>
      <c r="R3" s="169"/>
      <c r="S3" s="169"/>
      <c r="T3" s="169"/>
      <c r="U3" s="169"/>
      <c r="V3" s="169"/>
      <c r="W3" s="170"/>
    </row>
    <row r="4" spans="1:31" s="18" customFormat="1" ht="15.75" thickBot="1" x14ac:dyDescent="0.3">
      <c r="A4" s="17"/>
      <c r="B4" s="171"/>
      <c r="C4" s="172"/>
      <c r="D4" s="172"/>
      <c r="E4" s="172"/>
      <c r="F4" s="172"/>
      <c r="G4" s="172"/>
      <c r="H4" s="172"/>
      <c r="I4" s="172"/>
      <c r="J4" s="172"/>
      <c r="K4" s="172"/>
      <c r="L4" s="172"/>
      <c r="M4" s="172"/>
      <c r="N4" s="172"/>
      <c r="O4" s="172"/>
      <c r="P4" s="172"/>
      <c r="Q4" s="172"/>
      <c r="R4" s="172"/>
      <c r="S4" s="172"/>
      <c r="T4" s="172"/>
      <c r="U4" s="172"/>
      <c r="V4" s="172"/>
      <c r="W4" s="173"/>
    </row>
    <row r="5" spans="1:31" s="18" customFormat="1" ht="15" x14ac:dyDescent="0.25">
      <c r="A5" s="17"/>
      <c r="B5" s="5"/>
      <c r="C5" s="5"/>
      <c r="D5" s="5"/>
      <c r="E5" s="5"/>
      <c r="F5" s="5"/>
      <c r="G5" s="5"/>
      <c r="H5" s="5"/>
      <c r="I5" s="5"/>
      <c r="J5" s="5"/>
      <c r="K5" s="5"/>
      <c r="L5" s="5"/>
      <c r="M5" s="5"/>
      <c r="N5" s="5"/>
      <c r="O5" s="5"/>
      <c r="P5" s="5"/>
      <c r="Q5" s="5"/>
      <c r="R5" s="5"/>
      <c r="S5" s="5"/>
      <c r="T5" s="5"/>
      <c r="U5" s="5"/>
      <c r="V5" s="5"/>
      <c r="W5" s="5"/>
    </row>
    <row r="6" spans="1:31" s="18" customFormat="1" ht="15" x14ac:dyDescent="0.25">
      <c r="A6" s="17"/>
      <c r="B6" s="1"/>
      <c r="C6" s="1"/>
      <c r="D6" s="1"/>
      <c r="E6" s="1"/>
      <c r="F6" s="1"/>
      <c r="G6" s="1"/>
      <c r="H6" s="1"/>
      <c r="I6" s="1"/>
      <c r="J6" s="1"/>
      <c r="K6" s="1"/>
      <c r="L6" s="1"/>
      <c r="M6" s="1"/>
      <c r="N6" s="1"/>
      <c r="O6" s="1"/>
      <c r="P6" s="1"/>
      <c r="Q6" s="1"/>
      <c r="R6" s="1"/>
      <c r="S6" s="1"/>
      <c r="T6" s="1"/>
      <c r="U6" s="1"/>
      <c r="V6" s="1"/>
      <c r="W6" s="1"/>
    </row>
    <row r="7" spans="1:31" s="18" customFormat="1" ht="15" x14ac:dyDescent="0.25">
      <c r="A7" s="17"/>
      <c r="B7" s="1"/>
      <c r="C7" s="1"/>
      <c r="D7" s="1"/>
      <c r="E7" s="1"/>
      <c r="F7" s="1"/>
      <c r="G7" s="1"/>
      <c r="H7" s="1"/>
      <c r="I7" s="1"/>
      <c r="J7" s="1"/>
      <c r="K7" s="1"/>
      <c r="L7" s="1"/>
      <c r="M7" s="1"/>
      <c r="N7" s="1"/>
      <c r="O7" s="1"/>
      <c r="P7" s="1"/>
      <c r="Q7" s="1"/>
      <c r="R7" s="1"/>
      <c r="S7" s="1"/>
      <c r="T7" s="1"/>
      <c r="U7" s="1"/>
      <c r="V7" s="1"/>
      <c r="W7" s="1"/>
    </row>
    <row r="8" spans="1:31" s="18" customFormat="1" ht="15" x14ac:dyDescent="0.25">
      <c r="A8" s="17"/>
      <c r="B8" s="1"/>
      <c r="C8" s="1"/>
      <c r="D8" s="1"/>
      <c r="E8" s="1"/>
      <c r="F8" s="1"/>
      <c r="G8" s="1"/>
      <c r="H8" s="1"/>
      <c r="I8" s="1"/>
      <c r="J8" s="1"/>
      <c r="K8" s="1"/>
      <c r="L8" s="1"/>
      <c r="M8" s="1"/>
      <c r="N8" s="1"/>
      <c r="O8" s="1"/>
      <c r="P8" s="1"/>
      <c r="Q8" s="1"/>
      <c r="R8" s="1"/>
      <c r="S8" s="1"/>
      <c r="T8" s="1"/>
      <c r="U8" s="1"/>
      <c r="V8" s="1"/>
      <c r="W8" s="1"/>
    </row>
    <row r="9" spans="1:31" s="18" customFormat="1" ht="15" x14ac:dyDescent="0.25">
      <c r="A9" s="17"/>
      <c r="B9" s="1"/>
      <c r="C9" s="1"/>
      <c r="D9" s="1"/>
      <c r="E9" s="1"/>
      <c r="F9" s="1"/>
      <c r="G9" s="1"/>
      <c r="H9" s="1"/>
      <c r="I9" s="1"/>
      <c r="J9" s="1"/>
      <c r="K9" s="1"/>
      <c r="L9" s="1"/>
      <c r="M9" s="1"/>
      <c r="N9" s="1"/>
      <c r="O9" s="1"/>
      <c r="P9" s="1"/>
      <c r="Q9" s="1"/>
      <c r="R9" s="1"/>
      <c r="S9" s="1"/>
      <c r="T9" s="1"/>
      <c r="U9" s="1"/>
      <c r="V9" s="1"/>
      <c r="W9" s="1"/>
    </row>
    <row r="10" spans="1:31" s="18" customFormat="1" ht="15" x14ac:dyDescent="0.25">
      <c r="A10" s="17"/>
      <c r="B10" s="1"/>
      <c r="C10" s="1"/>
      <c r="D10" s="1"/>
      <c r="E10" s="1"/>
      <c r="F10" s="1"/>
      <c r="G10" s="1"/>
      <c r="H10" s="1"/>
      <c r="I10" s="1"/>
      <c r="J10" s="1"/>
      <c r="K10" s="1"/>
      <c r="L10" s="1"/>
      <c r="M10" s="1"/>
      <c r="N10" s="1"/>
      <c r="O10" s="1"/>
      <c r="P10" s="1"/>
      <c r="Q10" s="1"/>
      <c r="R10" s="1"/>
      <c r="S10" s="1"/>
      <c r="T10" s="1"/>
      <c r="U10" s="1"/>
      <c r="V10" s="1"/>
      <c r="W10" s="1"/>
    </row>
    <row r="11" spans="1:31" s="18" customFormat="1" ht="15" x14ac:dyDescent="0.25">
      <c r="A11" s="17"/>
      <c r="B11" s="1"/>
      <c r="C11" s="1"/>
      <c r="D11" s="1"/>
      <c r="E11" s="1"/>
      <c r="F11" s="1"/>
      <c r="G11" s="1"/>
      <c r="H11" s="1"/>
      <c r="I11" s="1"/>
      <c r="J11" s="1"/>
      <c r="K11" s="1"/>
      <c r="L11" s="1"/>
      <c r="M11" s="1"/>
      <c r="N11" s="1"/>
      <c r="O11" s="1"/>
      <c r="P11" s="1"/>
      <c r="Q11" s="1"/>
      <c r="R11" s="1"/>
      <c r="S11" s="1"/>
      <c r="T11" s="1"/>
      <c r="U11" s="1"/>
      <c r="V11" s="1"/>
      <c r="W11" s="1"/>
    </row>
    <row r="12" spans="1:31" s="18" customFormat="1" ht="15" x14ac:dyDescent="0.25">
      <c r="A12" s="17"/>
      <c r="B12" s="1"/>
      <c r="C12" s="1"/>
      <c r="D12" s="1"/>
      <c r="E12" s="1"/>
      <c r="F12" s="1"/>
      <c r="G12" s="1"/>
      <c r="H12" s="1"/>
      <c r="I12" s="1"/>
      <c r="J12" s="1"/>
      <c r="K12" s="1"/>
      <c r="L12" s="1"/>
      <c r="M12" s="1"/>
      <c r="N12" s="1"/>
      <c r="O12" s="1"/>
      <c r="P12" s="1"/>
      <c r="Q12" s="1"/>
      <c r="R12" s="1"/>
      <c r="S12" s="1"/>
      <c r="T12" s="1"/>
      <c r="U12" s="1"/>
      <c r="V12" s="1"/>
      <c r="W12" s="1"/>
    </row>
    <row r="13" spans="1:31" s="18" customFormat="1" ht="15.75" thickBot="1" x14ac:dyDescent="0.3">
      <c r="A13" s="17"/>
      <c r="B13" s="1"/>
      <c r="C13" s="1"/>
      <c r="D13" s="1"/>
      <c r="E13" s="1"/>
      <c r="F13" s="1"/>
      <c r="G13" s="1"/>
      <c r="H13" s="1"/>
      <c r="I13" s="1"/>
      <c r="J13" s="1"/>
      <c r="K13" s="1"/>
      <c r="L13" s="1"/>
      <c r="M13" s="1"/>
      <c r="N13" s="1"/>
      <c r="O13" s="1"/>
      <c r="P13" s="1"/>
      <c r="Q13" s="1"/>
      <c r="R13" s="1"/>
      <c r="S13" s="2"/>
      <c r="T13" s="2"/>
      <c r="U13" s="2"/>
      <c r="V13" s="2"/>
      <c r="W13" s="1"/>
      <c r="X13" s="1"/>
      <c r="Y13" s="1"/>
    </row>
    <row r="14" spans="1:31" s="12" customFormat="1" ht="18.75" thickBot="1" x14ac:dyDescent="0.3">
      <c r="A14" s="10"/>
      <c r="B14" s="214" t="s">
        <v>116</v>
      </c>
      <c r="C14" s="215"/>
      <c r="D14" s="215"/>
      <c r="E14" s="215"/>
      <c r="F14" s="215"/>
      <c r="G14" s="216"/>
      <c r="H14" s="53"/>
      <c r="I14" s="53"/>
      <c r="J14" s="53"/>
      <c r="K14" s="217" t="s">
        <v>115</v>
      </c>
      <c r="L14" s="218"/>
      <c r="M14" s="218"/>
      <c r="N14" s="218"/>
      <c r="O14" s="219"/>
      <c r="P14" s="53"/>
      <c r="Q14" s="53"/>
      <c r="R14" s="93"/>
      <c r="S14" s="191" t="s">
        <v>2</v>
      </c>
      <c r="T14" s="184"/>
      <c r="U14" s="184"/>
      <c r="V14" s="185"/>
      <c r="W14" s="4"/>
      <c r="X14" s="1"/>
      <c r="Y14" s="1"/>
      <c r="AB14" s="1"/>
      <c r="AC14" s="1"/>
    </row>
    <row r="15" spans="1:31" ht="18.75" thickBot="1" x14ac:dyDescent="0.3">
      <c r="A15" s="3"/>
      <c r="B15" s="189" t="s">
        <v>0</v>
      </c>
      <c r="C15" s="220"/>
      <c r="D15" s="220"/>
      <c r="E15" s="220"/>
      <c r="F15" s="220"/>
      <c r="G15" s="190"/>
      <c r="H15" s="53"/>
      <c r="I15" s="53"/>
      <c r="J15" s="53"/>
      <c r="K15" s="189" t="s">
        <v>15</v>
      </c>
      <c r="L15" s="221"/>
      <c r="M15" s="217" t="s">
        <v>1</v>
      </c>
      <c r="N15" s="218"/>
      <c r="O15" s="219"/>
      <c r="P15" s="53"/>
      <c r="Q15" s="53"/>
      <c r="R15" s="93"/>
      <c r="S15" s="192"/>
      <c r="T15" s="213"/>
      <c r="U15" s="213"/>
      <c r="V15" s="193"/>
      <c r="W15" s="4"/>
      <c r="Z15" s="12"/>
      <c r="AA15" s="12"/>
      <c r="AB15" s="22"/>
      <c r="AC15" s="22"/>
    </row>
    <row r="16" spans="1:31" ht="54.75" thickBot="1" x14ac:dyDescent="0.3">
      <c r="A16" s="3"/>
      <c r="B16" s="69" t="s">
        <v>3</v>
      </c>
      <c r="C16" s="70" t="s">
        <v>117</v>
      </c>
      <c r="D16" s="70" t="s">
        <v>118</v>
      </c>
      <c r="E16" s="70" t="s">
        <v>119</v>
      </c>
      <c r="F16" s="70" t="s">
        <v>16</v>
      </c>
      <c r="G16" s="71" t="s">
        <v>121</v>
      </c>
      <c r="H16" s="53"/>
      <c r="I16" s="82"/>
      <c r="J16" s="82"/>
      <c r="K16" s="72" t="s">
        <v>155</v>
      </c>
      <c r="L16" s="73" t="s">
        <v>156</v>
      </c>
      <c r="M16" s="74" t="s">
        <v>122</v>
      </c>
      <c r="N16" s="74" t="s">
        <v>114</v>
      </c>
      <c r="O16" s="75" t="s">
        <v>123</v>
      </c>
      <c r="P16" s="53"/>
      <c r="Q16" s="53"/>
      <c r="R16" s="93"/>
      <c r="S16" s="206" t="s">
        <v>120</v>
      </c>
      <c r="T16" s="206" t="s">
        <v>157</v>
      </c>
      <c r="U16" s="206" t="s">
        <v>158</v>
      </c>
      <c r="V16" s="211" t="s">
        <v>159</v>
      </c>
      <c r="W16" s="4"/>
      <c r="Z16" s="12"/>
      <c r="AA16" s="12"/>
      <c r="AB16" s="18"/>
      <c r="AC16" s="18"/>
      <c r="AD16" s="2"/>
      <c r="AE16" s="2"/>
    </row>
    <row r="17" spans="1:32" ht="18.75" thickBot="1" x14ac:dyDescent="0.3">
      <c r="A17" s="3"/>
      <c r="B17" s="131">
        <v>19</v>
      </c>
      <c r="C17" s="132">
        <v>6</v>
      </c>
      <c r="D17" s="132">
        <v>0</v>
      </c>
      <c r="E17" s="132">
        <v>0</v>
      </c>
      <c r="F17" s="132">
        <v>28</v>
      </c>
      <c r="G17" s="133">
        <f>F17/B17</f>
        <v>1.4736842105263157</v>
      </c>
      <c r="H17" s="53"/>
      <c r="I17" s="82"/>
      <c r="J17" s="82"/>
      <c r="K17" s="131">
        <v>85</v>
      </c>
      <c r="L17" s="132">
        <v>32.299999999999997</v>
      </c>
      <c r="M17" s="132">
        <v>0.7</v>
      </c>
      <c r="N17" s="132">
        <v>0.3</v>
      </c>
      <c r="O17" s="133">
        <v>5.9</v>
      </c>
      <c r="P17" s="53"/>
      <c r="Q17" s="53"/>
      <c r="R17" s="93"/>
      <c r="S17" s="207"/>
      <c r="T17" s="207"/>
      <c r="U17" s="207"/>
      <c r="V17" s="212"/>
      <c r="W17" s="4"/>
      <c r="Y17" s="4"/>
      <c r="AA17" s="12"/>
      <c r="AB17" s="12"/>
      <c r="AC17" s="12"/>
      <c r="AD17" s="31"/>
      <c r="AE17" s="31"/>
      <c r="AF17" s="4"/>
    </row>
    <row r="18" spans="1:32" ht="18.75" thickBot="1" x14ac:dyDescent="0.3">
      <c r="A18" s="3"/>
      <c r="B18" s="76"/>
      <c r="C18" s="77"/>
      <c r="D18" s="76"/>
      <c r="E18" s="76"/>
      <c r="F18" s="76"/>
      <c r="G18" s="76"/>
      <c r="H18" s="53"/>
      <c r="I18" s="82"/>
      <c r="J18" s="82"/>
      <c r="K18" s="76"/>
      <c r="L18" s="78"/>
      <c r="M18" s="76"/>
      <c r="N18" s="53"/>
      <c r="O18" s="53"/>
      <c r="P18" s="53"/>
      <c r="Q18" s="53"/>
      <c r="R18" s="93"/>
      <c r="S18" s="208">
        <f>O17*B17*0.001</f>
        <v>0.11210000000000001</v>
      </c>
      <c r="T18" s="134">
        <v>0</v>
      </c>
      <c r="U18" s="79">
        <f t="shared" ref="U18:U29" si="0">0.5*($M$17/($M$17+$D$17+$C$17)+$N$17/($N$17+$E$17+$C$17))*$B$17*$F$17*T18*10^(-6)</f>
        <v>0</v>
      </c>
      <c r="V18" s="80">
        <f t="shared" ref="V18:V29" si="1">($S$18+U18)*$L$17+$K$17</f>
        <v>88.620829999999998</v>
      </c>
      <c r="W18" s="4"/>
      <c r="AB18" s="31"/>
      <c r="AC18" s="31"/>
      <c r="AD18" s="4"/>
    </row>
    <row r="19" spans="1:32" ht="18.75" thickBot="1" x14ac:dyDescent="0.3">
      <c r="A19" s="3"/>
      <c r="B19" s="81"/>
      <c r="C19" s="81"/>
      <c r="D19" s="81"/>
      <c r="E19" s="81"/>
      <c r="F19" s="81"/>
      <c r="G19" s="81"/>
      <c r="H19" s="81"/>
      <c r="I19" s="82"/>
      <c r="J19" s="81"/>
      <c r="K19" s="81"/>
      <c r="L19" s="81"/>
      <c r="M19" s="81"/>
      <c r="N19" s="53"/>
      <c r="O19" s="53"/>
      <c r="P19" s="53"/>
      <c r="Q19" s="53"/>
      <c r="R19" s="93"/>
      <c r="S19" s="209"/>
      <c r="T19" s="134">
        <v>5</v>
      </c>
      <c r="U19" s="79">
        <f t="shared" si="0"/>
        <v>2.0228855721393034E-4</v>
      </c>
      <c r="V19" s="80">
        <f t="shared" si="1"/>
        <v>88.627363920398011</v>
      </c>
      <c r="W19" s="4"/>
      <c r="Y19" s="2"/>
      <c r="Z19" s="2"/>
      <c r="AA19" s="2"/>
      <c r="AB19" s="31"/>
      <c r="AC19" s="31"/>
      <c r="AD19" s="4"/>
    </row>
    <row r="20" spans="1:32" ht="18.75" thickBot="1" x14ac:dyDescent="0.3">
      <c r="A20" s="3"/>
      <c r="B20" s="58" t="s">
        <v>6</v>
      </c>
      <c r="C20" s="183" t="s">
        <v>7</v>
      </c>
      <c r="D20" s="184"/>
      <c r="E20" s="184"/>
      <c r="F20" s="184"/>
      <c r="G20" s="185"/>
      <c r="H20" s="59"/>
      <c r="I20" s="68"/>
      <c r="J20" s="53"/>
      <c r="K20" s="53"/>
      <c r="L20" s="53"/>
      <c r="M20" s="53"/>
      <c r="N20" s="53"/>
      <c r="O20" s="53"/>
      <c r="P20" s="53"/>
      <c r="Q20" s="53"/>
      <c r="R20" s="93"/>
      <c r="S20" s="209"/>
      <c r="T20" s="134">
        <v>10</v>
      </c>
      <c r="U20" s="79">
        <f t="shared" si="0"/>
        <v>4.0457711442786067E-4</v>
      </c>
      <c r="V20" s="80">
        <f t="shared" si="1"/>
        <v>88.633897840796024</v>
      </c>
      <c r="W20" s="4"/>
      <c r="Y20" s="31"/>
      <c r="Z20" s="31"/>
      <c r="AA20" s="31"/>
      <c r="AB20" s="31"/>
      <c r="AC20" s="31"/>
      <c r="AD20" s="4"/>
    </row>
    <row r="21" spans="1:32" ht="18.75" thickBot="1" x14ac:dyDescent="0.3">
      <c r="A21" s="3"/>
      <c r="B21" s="83" t="s">
        <v>8</v>
      </c>
      <c r="C21" s="200" t="s">
        <v>17</v>
      </c>
      <c r="D21" s="201"/>
      <c r="E21" s="201"/>
      <c r="F21" s="201"/>
      <c r="G21" s="202"/>
      <c r="H21" s="59"/>
      <c r="I21" s="68"/>
      <c r="J21" s="53"/>
      <c r="K21" s="53"/>
      <c r="L21" s="53"/>
      <c r="M21" s="53"/>
      <c r="N21" s="53"/>
      <c r="O21" s="53"/>
      <c r="P21" s="53"/>
      <c r="Q21" s="53"/>
      <c r="R21" s="93"/>
      <c r="S21" s="209"/>
      <c r="T21" s="134">
        <v>15</v>
      </c>
      <c r="U21" s="79">
        <f t="shared" si="0"/>
        <v>6.0686567164179106E-4</v>
      </c>
      <c r="V21" s="80">
        <f t="shared" si="1"/>
        <v>88.640431761194037</v>
      </c>
      <c r="W21" s="4"/>
      <c r="Y21" s="31"/>
      <c r="Z21" s="31"/>
      <c r="AA21" s="31"/>
      <c r="AB21" s="31"/>
      <c r="AC21" s="31"/>
      <c r="AD21" s="4"/>
    </row>
    <row r="22" spans="1:32" ht="18.75" thickBot="1" x14ac:dyDescent="0.3">
      <c r="A22" s="3"/>
      <c r="B22" s="84" t="s">
        <v>113</v>
      </c>
      <c r="C22" s="197" t="s">
        <v>10</v>
      </c>
      <c r="D22" s="198"/>
      <c r="E22" s="198"/>
      <c r="F22" s="198"/>
      <c r="G22" s="199"/>
      <c r="H22" s="59"/>
      <c r="I22" s="68"/>
      <c r="J22" s="53"/>
      <c r="K22" s="53"/>
      <c r="L22" s="53"/>
      <c r="M22" s="53"/>
      <c r="N22" s="53"/>
      <c r="O22" s="53"/>
      <c r="P22" s="53"/>
      <c r="Q22" s="53"/>
      <c r="R22" s="93"/>
      <c r="S22" s="209"/>
      <c r="T22" s="134">
        <v>20</v>
      </c>
      <c r="U22" s="79">
        <f t="shared" si="0"/>
        <v>8.0915422885572135E-4</v>
      </c>
      <c r="V22" s="80">
        <f t="shared" si="1"/>
        <v>88.646965681592036</v>
      </c>
      <c r="W22" s="4"/>
      <c r="Y22" s="31"/>
      <c r="Z22" s="31"/>
      <c r="AA22" s="31"/>
      <c r="AB22" s="31"/>
      <c r="AC22" s="31"/>
      <c r="AD22" s="4"/>
    </row>
    <row r="23" spans="1:32" ht="18.75" thickBot="1" x14ac:dyDescent="0.3">
      <c r="A23" s="3"/>
      <c r="B23" s="83" t="s">
        <v>112</v>
      </c>
      <c r="C23" s="200" t="s">
        <v>11</v>
      </c>
      <c r="D23" s="201"/>
      <c r="E23" s="201"/>
      <c r="F23" s="201"/>
      <c r="G23" s="202"/>
      <c r="H23" s="59"/>
      <c r="I23" s="68"/>
      <c r="J23" s="53"/>
      <c r="K23" s="53"/>
      <c r="L23" s="53"/>
      <c r="M23" s="53"/>
      <c r="N23" s="53"/>
      <c r="O23" s="53"/>
      <c r="P23" s="53"/>
      <c r="Q23" s="53"/>
      <c r="R23" s="93"/>
      <c r="S23" s="209"/>
      <c r="T23" s="134">
        <v>25</v>
      </c>
      <c r="U23" s="79">
        <f t="shared" si="0"/>
        <v>1.0114427860696518E-3</v>
      </c>
      <c r="V23" s="80">
        <f t="shared" si="1"/>
        <v>88.653499601990049</v>
      </c>
      <c r="W23" s="4"/>
      <c r="Y23" s="31"/>
      <c r="Z23" s="31"/>
      <c r="AA23" s="31"/>
      <c r="AB23" s="31"/>
      <c r="AC23" s="31"/>
      <c r="AD23" s="4"/>
    </row>
    <row r="24" spans="1:32" ht="18.75" thickBot="1" x14ac:dyDescent="0.3">
      <c r="A24" s="3"/>
      <c r="B24" s="84" t="s">
        <v>111</v>
      </c>
      <c r="C24" s="197" t="s">
        <v>12</v>
      </c>
      <c r="D24" s="198"/>
      <c r="E24" s="198"/>
      <c r="F24" s="198"/>
      <c r="G24" s="199"/>
      <c r="H24" s="59"/>
      <c r="I24" s="68"/>
      <c r="J24" s="53"/>
      <c r="K24" s="53"/>
      <c r="L24" s="53"/>
      <c r="M24" s="53"/>
      <c r="N24" s="53"/>
      <c r="O24" s="53"/>
      <c r="P24" s="53"/>
      <c r="Q24" s="53"/>
      <c r="R24" s="93"/>
      <c r="S24" s="209"/>
      <c r="T24" s="134">
        <v>30</v>
      </c>
      <c r="U24" s="79">
        <f t="shared" si="0"/>
        <v>1.2137313432835821E-3</v>
      </c>
      <c r="V24" s="80">
        <f t="shared" si="1"/>
        <v>88.660033522388062</v>
      </c>
      <c r="W24" s="4"/>
      <c r="Y24" s="31"/>
      <c r="Z24" s="31"/>
      <c r="AA24" s="31"/>
      <c r="AB24" s="31"/>
      <c r="AC24" s="31"/>
      <c r="AD24" s="4"/>
    </row>
    <row r="25" spans="1:32" ht="39" customHeight="1" thickBot="1" x14ac:dyDescent="0.3">
      <c r="A25" s="3"/>
      <c r="B25" s="83" t="s">
        <v>18</v>
      </c>
      <c r="C25" s="200" t="s">
        <v>19</v>
      </c>
      <c r="D25" s="201"/>
      <c r="E25" s="201"/>
      <c r="F25" s="201"/>
      <c r="G25" s="202"/>
      <c r="H25" s="59"/>
      <c r="I25" s="68"/>
      <c r="J25" s="53"/>
      <c r="K25" s="53"/>
      <c r="L25" s="53"/>
      <c r="M25" s="53"/>
      <c r="N25" s="53"/>
      <c r="O25" s="53"/>
      <c r="P25" s="53"/>
      <c r="Q25" s="53"/>
      <c r="R25" s="93"/>
      <c r="S25" s="209"/>
      <c r="T25" s="134">
        <v>35</v>
      </c>
      <c r="U25" s="79">
        <f t="shared" si="0"/>
        <v>1.4160199004975124E-3</v>
      </c>
      <c r="V25" s="80">
        <f t="shared" si="1"/>
        <v>88.666567442786075</v>
      </c>
      <c r="W25" s="4"/>
      <c r="Y25" s="31"/>
      <c r="Z25" s="31"/>
      <c r="AA25" s="31"/>
      <c r="AB25" s="31"/>
      <c r="AC25" s="31"/>
      <c r="AD25" s="4"/>
    </row>
    <row r="26" spans="1:32" ht="18.75" thickBot="1" x14ac:dyDescent="0.3">
      <c r="A26" s="3"/>
      <c r="B26" s="84" t="s">
        <v>20</v>
      </c>
      <c r="C26" s="197" t="s">
        <v>21</v>
      </c>
      <c r="D26" s="198"/>
      <c r="E26" s="198"/>
      <c r="F26" s="198"/>
      <c r="G26" s="199"/>
      <c r="H26" s="59"/>
      <c r="I26" s="68"/>
      <c r="J26" s="53"/>
      <c r="K26" s="53"/>
      <c r="L26" s="53"/>
      <c r="M26" s="53"/>
      <c r="N26" s="53"/>
      <c r="O26" s="53"/>
      <c r="P26" s="53"/>
      <c r="Q26" s="53"/>
      <c r="R26" s="93"/>
      <c r="S26" s="209"/>
      <c r="T26" s="134">
        <v>40</v>
      </c>
      <c r="U26" s="79">
        <f t="shared" si="0"/>
        <v>1.6183084577114427E-3</v>
      </c>
      <c r="V26" s="80">
        <f t="shared" si="1"/>
        <v>88.673101363184074</v>
      </c>
      <c r="W26" s="4"/>
      <c r="Y26" s="31"/>
      <c r="Z26" s="31"/>
      <c r="AA26" s="31"/>
      <c r="AB26" s="31"/>
      <c r="AC26" s="31"/>
      <c r="AD26" s="4"/>
    </row>
    <row r="27" spans="1:32" ht="18.75" thickBot="1" x14ac:dyDescent="0.3">
      <c r="A27" s="3"/>
      <c r="B27" s="83" t="s">
        <v>109</v>
      </c>
      <c r="C27" s="200" t="s">
        <v>13</v>
      </c>
      <c r="D27" s="201"/>
      <c r="E27" s="201"/>
      <c r="F27" s="201"/>
      <c r="G27" s="202"/>
      <c r="H27" s="59"/>
      <c r="I27" s="68"/>
      <c r="J27" s="53"/>
      <c r="K27" s="53"/>
      <c r="L27" s="53"/>
      <c r="M27" s="53"/>
      <c r="N27" s="53"/>
      <c r="O27" s="53"/>
      <c r="P27" s="53"/>
      <c r="Q27" s="53"/>
      <c r="R27" s="93"/>
      <c r="S27" s="209"/>
      <c r="T27" s="134">
        <v>45</v>
      </c>
      <c r="U27" s="79">
        <f t="shared" si="0"/>
        <v>1.8205970149253732E-3</v>
      </c>
      <c r="V27" s="80">
        <f t="shared" si="1"/>
        <v>88.679635283582087</v>
      </c>
      <c r="W27" s="4"/>
      <c r="Y27" s="31"/>
      <c r="Z27" s="31"/>
      <c r="AA27" s="31"/>
      <c r="AB27" s="31"/>
      <c r="AC27" s="31"/>
      <c r="AD27" s="4"/>
    </row>
    <row r="28" spans="1:32" ht="18.75" thickBot="1" x14ac:dyDescent="0.3">
      <c r="A28" s="3"/>
      <c r="B28" s="84" t="s">
        <v>110</v>
      </c>
      <c r="C28" s="197" t="s">
        <v>14</v>
      </c>
      <c r="D28" s="198"/>
      <c r="E28" s="198"/>
      <c r="F28" s="198"/>
      <c r="G28" s="199"/>
      <c r="H28" s="59"/>
      <c r="I28" s="68"/>
      <c r="J28" s="53"/>
      <c r="K28" s="53"/>
      <c r="L28" s="53"/>
      <c r="M28" s="53"/>
      <c r="N28" s="53"/>
      <c r="O28" s="53"/>
      <c r="P28" s="53"/>
      <c r="Q28" s="53"/>
      <c r="R28" s="93"/>
      <c r="S28" s="209"/>
      <c r="T28" s="134">
        <v>50</v>
      </c>
      <c r="U28" s="79">
        <f t="shared" si="0"/>
        <v>2.0228855721393037E-3</v>
      </c>
      <c r="V28" s="80">
        <f t="shared" si="1"/>
        <v>88.6861692039801</v>
      </c>
      <c r="W28" s="4"/>
      <c r="Y28" s="31"/>
      <c r="Z28" s="31"/>
      <c r="AA28" s="31"/>
      <c r="AB28" s="31"/>
      <c r="AC28" s="31"/>
      <c r="AD28" s="4"/>
    </row>
    <row r="29" spans="1:32" ht="18.75" thickBot="1" x14ac:dyDescent="0.3">
      <c r="A29" s="3"/>
      <c r="B29" s="83" t="s">
        <v>22</v>
      </c>
      <c r="C29" s="200" t="s">
        <v>23</v>
      </c>
      <c r="D29" s="201"/>
      <c r="E29" s="201"/>
      <c r="F29" s="201"/>
      <c r="G29" s="202"/>
      <c r="H29" s="59"/>
      <c r="I29" s="68"/>
      <c r="J29" s="53"/>
      <c r="K29" s="53"/>
      <c r="L29" s="53"/>
      <c r="M29" s="53"/>
      <c r="N29" s="53"/>
      <c r="O29" s="53"/>
      <c r="P29" s="53"/>
      <c r="Q29" s="53"/>
      <c r="R29" s="93"/>
      <c r="S29" s="210"/>
      <c r="T29" s="132">
        <v>55</v>
      </c>
      <c r="U29" s="85">
        <f t="shared" si="0"/>
        <v>2.2251741293532342E-3</v>
      </c>
      <c r="V29" s="86">
        <f t="shared" si="1"/>
        <v>88.692703124378113</v>
      </c>
      <c r="W29" s="4"/>
      <c r="Y29" s="31"/>
      <c r="Z29" s="31"/>
      <c r="AA29" s="31"/>
      <c r="AB29" s="31"/>
      <c r="AC29" s="31"/>
      <c r="AD29" s="4"/>
    </row>
    <row r="30" spans="1:32" ht="18.75" thickBot="1" x14ac:dyDescent="0.3">
      <c r="A30" s="3"/>
      <c r="B30" s="84" t="s">
        <v>24</v>
      </c>
      <c r="C30" s="197" t="s">
        <v>25</v>
      </c>
      <c r="D30" s="198"/>
      <c r="E30" s="198"/>
      <c r="F30" s="198"/>
      <c r="G30" s="199"/>
      <c r="H30" s="59"/>
      <c r="I30" s="68"/>
      <c r="J30" s="53"/>
      <c r="K30" s="53"/>
      <c r="L30" s="53"/>
      <c r="M30" s="53"/>
      <c r="N30" s="53"/>
      <c r="O30" s="53"/>
      <c r="P30" s="53"/>
      <c r="Q30" s="53"/>
      <c r="R30" s="53"/>
      <c r="S30" s="87"/>
      <c r="T30" s="87"/>
      <c r="U30" s="87"/>
      <c r="V30" s="87"/>
      <c r="Y30" s="31"/>
      <c r="Z30" s="31"/>
      <c r="AA30" s="31"/>
      <c r="AB30" s="31"/>
      <c r="AC30" s="31"/>
      <c r="AD30" s="4"/>
    </row>
    <row r="31" spans="1:32" ht="18" x14ac:dyDescent="0.25">
      <c r="A31" s="3"/>
      <c r="B31" s="83" t="s">
        <v>26</v>
      </c>
      <c r="C31" s="200" t="s">
        <v>27</v>
      </c>
      <c r="D31" s="201"/>
      <c r="E31" s="201"/>
      <c r="F31" s="201"/>
      <c r="G31" s="202"/>
      <c r="H31" s="59"/>
      <c r="I31" s="88"/>
      <c r="J31" s="53"/>
      <c r="K31" s="53"/>
      <c r="L31" s="53"/>
      <c r="M31" s="53"/>
      <c r="N31" s="53"/>
      <c r="O31" s="53"/>
      <c r="P31" s="53"/>
      <c r="Q31" s="53"/>
      <c r="R31" s="53"/>
      <c r="S31" s="53"/>
      <c r="T31" s="53"/>
      <c r="U31" s="53"/>
      <c r="V31" s="53"/>
      <c r="Y31" s="31"/>
      <c r="Z31" s="31"/>
      <c r="AA31" s="31"/>
      <c r="AB31" s="31"/>
      <c r="AC31" s="31"/>
      <c r="AD31" s="4"/>
    </row>
    <row r="32" spans="1:32" ht="39.75" customHeight="1" x14ac:dyDescent="0.25">
      <c r="A32" s="3"/>
      <c r="B32" s="84" t="s">
        <v>124</v>
      </c>
      <c r="C32" s="197" t="s">
        <v>125</v>
      </c>
      <c r="D32" s="198"/>
      <c r="E32" s="198"/>
      <c r="F32" s="198"/>
      <c r="G32" s="199"/>
      <c r="H32" s="59"/>
      <c r="I32" s="89"/>
      <c r="J32" s="53"/>
      <c r="K32" s="53"/>
      <c r="L32" s="53"/>
      <c r="M32" s="53"/>
      <c r="N32" s="53"/>
      <c r="O32" s="53"/>
      <c r="P32" s="53"/>
      <c r="Q32" s="53"/>
      <c r="R32" s="53"/>
      <c r="S32" s="53"/>
      <c r="T32" s="53"/>
      <c r="U32" s="53"/>
      <c r="V32" s="53"/>
      <c r="Y32" s="31"/>
      <c r="Z32" s="31"/>
      <c r="AA32" s="31"/>
      <c r="AB32" s="31"/>
      <c r="AC32" s="31"/>
      <c r="AD32" s="4"/>
    </row>
    <row r="33" spans="1:30" ht="18" x14ac:dyDescent="0.25">
      <c r="A33" s="3"/>
      <c r="B33" s="83" t="s">
        <v>28</v>
      </c>
      <c r="C33" s="200" t="s">
        <v>29</v>
      </c>
      <c r="D33" s="201"/>
      <c r="E33" s="201"/>
      <c r="F33" s="201"/>
      <c r="G33" s="202"/>
      <c r="H33" s="59"/>
      <c r="I33" s="89"/>
      <c r="J33" s="53"/>
      <c r="K33" s="53"/>
      <c r="L33" s="53"/>
      <c r="M33" s="53"/>
      <c r="N33" s="53"/>
      <c r="O33" s="53"/>
      <c r="P33" s="53"/>
      <c r="Q33" s="53"/>
      <c r="R33" s="53"/>
      <c r="S33" s="53"/>
      <c r="T33" s="53"/>
      <c r="U33" s="53"/>
      <c r="V33" s="53"/>
      <c r="Y33" s="31"/>
      <c r="Z33" s="31"/>
      <c r="AA33" s="31"/>
      <c r="AB33" s="33"/>
      <c r="AC33" s="33"/>
      <c r="AD33" s="4"/>
    </row>
    <row r="34" spans="1:30" ht="18" x14ac:dyDescent="0.25">
      <c r="A34" s="3"/>
      <c r="B34" s="84" t="s">
        <v>30</v>
      </c>
      <c r="C34" s="197" t="s">
        <v>31</v>
      </c>
      <c r="D34" s="198"/>
      <c r="E34" s="198"/>
      <c r="F34" s="198"/>
      <c r="G34" s="199"/>
      <c r="H34" s="59"/>
      <c r="I34" s="89"/>
      <c r="J34" s="53"/>
      <c r="K34" s="53"/>
      <c r="L34" s="53"/>
      <c r="M34" s="53"/>
      <c r="N34" s="53"/>
      <c r="O34" s="53"/>
      <c r="P34" s="53"/>
      <c r="Q34" s="53"/>
      <c r="R34" s="53"/>
      <c r="S34" s="53"/>
      <c r="T34" s="53"/>
      <c r="U34" s="53"/>
      <c r="V34" s="53"/>
      <c r="Y34" s="31"/>
      <c r="Z34" s="31"/>
      <c r="AA34" s="31"/>
      <c r="AB34" s="33"/>
      <c r="AC34" s="33"/>
      <c r="AD34" s="4"/>
    </row>
    <row r="35" spans="1:30" ht="18.75" thickBot="1" x14ac:dyDescent="0.3">
      <c r="A35" s="3"/>
      <c r="B35" s="90" t="s">
        <v>32</v>
      </c>
      <c r="C35" s="203" t="s">
        <v>33</v>
      </c>
      <c r="D35" s="204"/>
      <c r="E35" s="204"/>
      <c r="F35" s="204"/>
      <c r="G35" s="205"/>
      <c r="H35" s="59"/>
      <c r="I35" s="89"/>
      <c r="J35" s="53"/>
      <c r="K35" s="53"/>
      <c r="L35" s="53"/>
      <c r="M35" s="53"/>
      <c r="N35" s="53"/>
      <c r="O35" s="53"/>
      <c r="P35" s="53"/>
      <c r="Q35" s="53"/>
      <c r="R35" s="53"/>
      <c r="S35" s="53"/>
      <c r="T35" s="53"/>
      <c r="U35" s="53"/>
      <c r="V35" s="53"/>
      <c r="Y35" s="31"/>
      <c r="Z35" s="31"/>
      <c r="AA35" s="31"/>
      <c r="AB35" s="5"/>
      <c r="AC35" s="5"/>
    </row>
    <row r="36" spans="1:30" ht="18" x14ac:dyDescent="0.25">
      <c r="A36" s="3"/>
      <c r="B36" s="87"/>
      <c r="C36" s="87"/>
      <c r="D36" s="87"/>
      <c r="E36" s="87"/>
      <c r="F36" s="87"/>
      <c r="G36" s="87"/>
      <c r="H36" s="59"/>
      <c r="I36" s="63"/>
      <c r="J36" s="91"/>
      <c r="K36" s="92"/>
      <c r="L36" s="92"/>
      <c r="M36" s="91"/>
      <c r="N36" s="53"/>
      <c r="O36" s="53"/>
      <c r="P36" s="53"/>
      <c r="Q36" s="53"/>
      <c r="R36" s="53"/>
      <c r="S36" s="53"/>
      <c r="T36" s="53"/>
      <c r="U36" s="53"/>
      <c r="V36" s="53"/>
      <c r="Y36" s="32"/>
      <c r="Z36" s="33"/>
      <c r="AA36" s="33"/>
    </row>
    <row r="37" spans="1:30" ht="18" x14ac:dyDescent="0.25">
      <c r="A37" s="3"/>
      <c r="K37" s="7"/>
      <c r="L37" s="7"/>
      <c r="N37" s="53"/>
      <c r="O37" s="53"/>
      <c r="P37" s="53"/>
      <c r="Q37" s="53"/>
      <c r="R37" s="53"/>
      <c r="S37" s="6"/>
      <c r="T37" s="6"/>
      <c r="U37" s="6"/>
      <c r="V37" s="6"/>
      <c r="W37" s="33"/>
      <c r="X37" s="33"/>
      <c r="Y37" s="33"/>
    </row>
    <row r="38" spans="1:30" hidden="1" x14ac:dyDescent="0.25">
      <c r="A38" s="3"/>
      <c r="I38" s="6"/>
      <c r="J38" s="7"/>
      <c r="K38" s="7"/>
      <c r="L38" s="7"/>
      <c r="M38" s="6"/>
      <c r="N38" s="30"/>
      <c r="O38" s="6"/>
      <c r="P38" s="6"/>
      <c r="Q38" s="6"/>
      <c r="R38" s="6"/>
      <c r="S38" s="6"/>
      <c r="T38" s="6"/>
      <c r="U38" s="19"/>
      <c r="V38" s="5"/>
      <c r="W38" s="5"/>
    </row>
    <row r="39" spans="1:30" ht="15" hidden="1" x14ac:dyDescent="0.25">
      <c r="A39" s="3"/>
      <c r="O39" s="1"/>
      <c r="Q39" s="31"/>
      <c r="R39" s="31"/>
      <c r="S39" s="31"/>
      <c r="T39" s="31"/>
      <c r="U39" s="8"/>
    </row>
    <row r="40" spans="1:30" ht="15" hidden="1" x14ac:dyDescent="0.25">
      <c r="A40" s="3"/>
      <c r="O40" s="1"/>
      <c r="Q40" s="31"/>
      <c r="R40" s="31"/>
      <c r="S40" s="31"/>
      <c r="T40" s="31"/>
      <c r="U40" s="8"/>
    </row>
    <row r="41" spans="1:30" hidden="1" x14ac:dyDescent="0.25">
      <c r="A41" s="3"/>
      <c r="O41" s="1"/>
      <c r="Q41" s="5"/>
      <c r="R41" s="5"/>
      <c r="S41" s="5"/>
      <c r="T41" s="5"/>
    </row>
    <row r="42" spans="1:30" hidden="1" x14ac:dyDescent="0.25">
      <c r="A42" s="3"/>
      <c r="O42" s="1"/>
    </row>
    <row r="43" spans="1:30" hidden="1" x14ac:dyDescent="0.25">
      <c r="A43" s="3"/>
      <c r="O43" s="1"/>
    </row>
    <row r="44" spans="1:30" hidden="1" x14ac:dyDescent="0.25">
      <c r="A44" s="3"/>
      <c r="O44" s="1"/>
    </row>
    <row r="45" spans="1:30" hidden="1" x14ac:dyDescent="0.25">
      <c r="A45" s="3"/>
      <c r="O45" s="1"/>
    </row>
    <row r="46" spans="1:30" hidden="1" x14ac:dyDescent="0.25">
      <c r="O46" s="1"/>
    </row>
    <row r="47" spans="1:30" hidden="1" x14ac:dyDescent="0.25">
      <c r="O47" s="1"/>
    </row>
    <row r="48" spans="1:30" hidden="1" x14ac:dyDescent="0.25">
      <c r="B48" s="5"/>
      <c r="C48" s="5"/>
      <c r="D48" s="20"/>
      <c r="E48" s="20"/>
      <c r="F48" s="20"/>
      <c r="G48" s="5"/>
      <c r="O48" s="1"/>
    </row>
    <row r="49" spans="4:15" hidden="1" x14ac:dyDescent="0.25">
      <c r="D49" s="7"/>
      <c r="E49" s="7"/>
      <c r="F49" s="7"/>
      <c r="O49" s="1"/>
    </row>
    <row r="50" spans="4:15" hidden="1" x14ac:dyDescent="0.25">
      <c r="D50" s="7"/>
      <c r="E50" s="7"/>
      <c r="F50" s="7"/>
      <c r="O50" s="1"/>
    </row>
    <row r="51" spans="4:15" hidden="1" x14ac:dyDescent="0.25">
      <c r="D51" s="7"/>
      <c r="E51" s="7"/>
      <c r="F51" s="7"/>
      <c r="O51" s="1"/>
    </row>
    <row r="52" spans="4:15" hidden="1" x14ac:dyDescent="0.25">
      <c r="D52" s="7"/>
      <c r="E52" s="7"/>
      <c r="F52" s="7"/>
      <c r="O52" s="1"/>
    </row>
    <row r="53" spans="4:15" hidden="1" x14ac:dyDescent="0.25">
      <c r="D53" s="7"/>
      <c r="E53" s="7"/>
      <c r="F53" s="7"/>
      <c r="O53" s="1"/>
    </row>
    <row r="54" spans="4:15" hidden="1" x14ac:dyDescent="0.25">
      <c r="D54" s="7"/>
      <c r="E54" s="7"/>
      <c r="F54" s="7"/>
      <c r="O54" s="1"/>
    </row>
    <row r="55" spans="4:15" hidden="1" x14ac:dyDescent="0.25">
      <c r="D55" s="7"/>
      <c r="E55" s="7"/>
      <c r="F55" s="7"/>
      <c r="O55" s="1"/>
    </row>
    <row r="56" spans="4:15" hidden="1" x14ac:dyDescent="0.25">
      <c r="D56" s="7"/>
      <c r="E56" s="7"/>
      <c r="F56" s="7"/>
      <c r="O56" s="1"/>
    </row>
    <row r="57" spans="4:15" hidden="1" x14ac:dyDescent="0.25">
      <c r="K57" s="7"/>
      <c r="L57" s="7"/>
    </row>
  </sheetData>
  <sheetProtection password="EB8B" sheet="1" objects="1" scenarios="1"/>
  <mergeCells count="29">
    <mergeCell ref="B1:W3"/>
    <mergeCell ref="B4:W4"/>
    <mergeCell ref="S14:V15"/>
    <mergeCell ref="B14:G14"/>
    <mergeCell ref="K14:O14"/>
    <mergeCell ref="M15:O15"/>
    <mergeCell ref="B15:G15"/>
    <mergeCell ref="K15:L15"/>
    <mergeCell ref="C30:G30"/>
    <mergeCell ref="C31:G31"/>
    <mergeCell ref="T16:T17"/>
    <mergeCell ref="U16:U17"/>
    <mergeCell ref="V16:V17"/>
    <mergeCell ref="C32:G32"/>
    <mergeCell ref="C33:G33"/>
    <mergeCell ref="C35:G35"/>
    <mergeCell ref="S16:S17"/>
    <mergeCell ref="C21:G21"/>
    <mergeCell ref="C20:G20"/>
    <mergeCell ref="C22:G22"/>
    <mergeCell ref="S18:S29"/>
    <mergeCell ref="C28:G28"/>
    <mergeCell ref="C26:G26"/>
    <mergeCell ref="C27:G27"/>
    <mergeCell ref="C23:G23"/>
    <mergeCell ref="C24:G24"/>
    <mergeCell ref="C25:G25"/>
    <mergeCell ref="C34:G34"/>
    <mergeCell ref="C29:G29"/>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94"/>
  <sheetViews>
    <sheetView zoomScale="70" zoomScaleNormal="70" workbookViewId="0">
      <selection activeCell="F19" sqref="F19"/>
    </sheetView>
  </sheetViews>
  <sheetFormatPr defaultColWidth="0" defaultRowHeight="14.25" zeroHeight="1" x14ac:dyDescent="0.25"/>
  <cols>
    <col min="1" max="1" width="3.42578125" style="23" customWidth="1"/>
    <col min="2" max="2" width="19.7109375" style="23" customWidth="1"/>
    <col min="3" max="3" width="17.140625" style="23" customWidth="1"/>
    <col min="4" max="4" width="17.7109375" style="23" customWidth="1"/>
    <col min="5" max="5" width="16.140625" style="23" customWidth="1"/>
    <col min="6" max="6" width="19" style="23" customWidth="1"/>
    <col min="7" max="7" width="12.7109375" style="23" customWidth="1"/>
    <col min="8" max="8" width="13.7109375" style="23" customWidth="1"/>
    <col min="9" max="9" width="11.85546875" style="23" customWidth="1"/>
    <col min="10" max="10" width="12.42578125" style="23" customWidth="1"/>
    <col min="11" max="11" width="13.28515625" style="23" customWidth="1"/>
    <col min="12" max="12" width="13.85546875" style="23" bestFit="1" customWidth="1"/>
    <col min="13" max="13" width="12.85546875" style="23" bestFit="1" customWidth="1"/>
    <col min="14" max="14" width="23.5703125" style="23" bestFit="1" customWidth="1"/>
    <col min="15" max="15" width="8.85546875" style="23" customWidth="1"/>
    <col min="16" max="16" width="10.7109375" style="23" customWidth="1"/>
    <col min="17" max="17" width="12" style="23" customWidth="1"/>
    <col min="18" max="18" width="12.42578125" style="23" customWidth="1"/>
    <col min="19" max="19" width="8.85546875" style="23" customWidth="1"/>
    <col min="20" max="20" width="13.5703125" style="23" customWidth="1"/>
    <col min="21" max="21" width="12.5703125" style="23" customWidth="1"/>
    <col min="22" max="24" width="8.85546875" style="23" customWidth="1"/>
    <col min="25" max="37" width="8.85546875" style="23" hidden="1" customWidth="1"/>
    <col min="38" max="39" width="0" style="23" hidden="1" customWidth="1"/>
    <col min="40" max="16384" width="8.85546875" style="23" hidden="1"/>
  </cols>
  <sheetData>
    <row r="1" spans="1:39" ht="14.25" customHeight="1" x14ac:dyDescent="0.25">
      <c r="A1" s="25"/>
      <c r="B1" s="162"/>
      <c r="C1" s="163"/>
      <c r="D1" s="163"/>
      <c r="E1" s="163"/>
      <c r="F1" s="163"/>
      <c r="G1" s="163"/>
      <c r="H1" s="163"/>
      <c r="I1" s="163"/>
      <c r="J1" s="163"/>
      <c r="K1" s="163"/>
      <c r="L1" s="163"/>
      <c r="M1" s="163"/>
      <c r="N1" s="163"/>
      <c r="O1" s="163"/>
      <c r="P1" s="163"/>
      <c r="Q1" s="163"/>
      <c r="R1" s="163"/>
      <c r="S1" s="163"/>
      <c r="T1" s="163"/>
      <c r="U1" s="163"/>
      <c r="V1" s="163"/>
      <c r="W1" s="164"/>
      <c r="X1" s="26"/>
      <c r="AI1" s="26"/>
      <c r="AJ1" s="25"/>
      <c r="AK1" s="25"/>
      <c r="AL1" s="25"/>
      <c r="AM1" s="25"/>
    </row>
    <row r="2" spans="1:39" ht="14.25" customHeight="1" x14ac:dyDescent="0.25">
      <c r="A2" s="25"/>
      <c r="B2" s="165"/>
      <c r="C2" s="166"/>
      <c r="D2" s="166"/>
      <c r="E2" s="166"/>
      <c r="F2" s="166"/>
      <c r="G2" s="166"/>
      <c r="H2" s="166"/>
      <c r="I2" s="166"/>
      <c r="J2" s="166"/>
      <c r="K2" s="166"/>
      <c r="L2" s="166"/>
      <c r="M2" s="166"/>
      <c r="N2" s="166"/>
      <c r="O2" s="166"/>
      <c r="P2" s="166"/>
      <c r="Q2" s="166"/>
      <c r="R2" s="166"/>
      <c r="S2" s="166"/>
      <c r="T2" s="166"/>
      <c r="U2" s="166"/>
      <c r="V2" s="166"/>
      <c r="W2" s="167"/>
      <c r="X2" s="26"/>
      <c r="AI2" s="26"/>
      <c r="AJ2" s="25"/>
      <c r="AK2" s="25"/>
      <c r="AL2" s="25"/>
      <c r="AM2" s="25"/>
    </row>
    <row r="3" spans="1:39" ht="15" customHeight="1" thickBot="1" x14ac:dyDescent="0.3">
      <c r="A3" s="25"/>
      <c r="B3" s="168"/>
      <c r="C3" s="169"/>
      <c r="D3" s="169"/>
      <c r="E3" s="169"/>
      <c r="F3" s="169"/>
      <c r="G3" s="169"/>
      <c r="H3" s="169"/>
      <c r="I3" s="169"/>
      <c r="J3" s="169"/>
      <c r="K3" s="169"/>
      <c r="L3" s="169"/>
      <c r="M3" s="169"/>
      <c r="N3" s="169"/>
      <c r="O3" s="169"/>
      <c r="P3" s="169"/>
      <c r="Q3" s="169"/>
      <c r="R3" s="169"/>
      <c r="S3" s="169"/>
      <c r="T3" s="169"/>
      <c r="U3" s="169"/>
      <c r="V3" s="169"/>
      <c r="W3" s="170"/>
      <c r="X3" s="26"/>
      <c r="AI3" s="26"/>
      <c r="AJ3" s="26"/>
    </row>
    <row r="4" spans="1:39" ht="15.75" thickBot="1" x14ac:dyDescent="0.3">
      <c r="A4" s="25"/>
      <c r="B4" s="171"/>
      <c r="C4" s="172"/>
      <c r="D4" s="172"/>
      <c r="E4" s="172"/>
      <c r="F4" s="172"/>
      <c r="G4" s="172"/>
      <c r="H4" s="172"/>
      <c r="I4" s="172"/>
      <c r="J4" s="172"/>
      <c r="K4" s="172"/>
      <c r="L4" s="172"/>
      <c r="M4" s="172"/>
      <c r="N4" s="172"/>
      <c r="O4" s="172"/>
      <c r="P4" s="172"/>
      <c r="Q4" s="172"/>
      <c r="R4" s="172"/>
      <c r="S4" s="172"/>
      <c r="T4" s="172"/>
      <c r="U4" s="172"/>
      <c r="V4" s="172"/>
      <c r="W4" s="173"/>
      <c r="X4" s="26"/>
      <c r="AI4" s="26"/>
      <c r="AJ4" s="26"/>
    </row>
    <row r="5" spans="1:39" x14ac:dyDescent="0.25">
      <c r="A5" s="25"/>
      <c r="B5" s="29"/>
      <c r="C5" s="29"/>
      <c r="D5" s="29"/>
      <c r="E5" s="29"/>
      <c r="F5" s="29"/>
      <c r="G5" s="29"/>
      <c r="H5" s="29"/>
      <c r="I5" s="29"/>
      <c r="J5" s="29"/>
      <c r="K5" s="29"/>
      <c r="L5" s="29"/>
      <c r="M5" s="29"/>
      <c r="N5" s="29"/>
      <c r="O5" s="29"/>
      <c r="P5" s="29"/>
      <c r="Q5" s="29"/>
      <c r="R5" s="29"/>
      <c r="S5" s="29"/>
      <c r="T5" s="29"/>
      <c r="U5" s="29"/>
      <c r="V5" s="29"/>
      <c r="W5" s="29"/>
      <c r="AJ5" s="26"/>
    </row>
    <row r="6" spans="1:39" x14ac:dyDescent="0.25">
      <c r="A6" s="25"/>
      <c r="AJ6" s="26"/>
    </row>
    <row r="7" spans="1:39" x14ac:dyDescent="0.25">
      <c r="A7" s="25"/>
      <c r="AJ7" s="26"/>
    </row>
    <row r="8" spans="1:39" x14ac:dyDescent="0.25">
      <c r="A8" s="25"/>
      <c r="AJ8" s="26"/>
    </row>
    <row r="9" spans="1:39" x14ac:dyDescent="0.25">
      <c r="A9" s="25"/>
      <c r="AJ9" s="26"/>
    </row>
    <row r="10" spans="1:39" x14ac:dyDescent="0.25">
      <c r="A10" s="25"/>
      <c r="AJ10" s="26"/>
    </row>
    <row r="11" spans="1:39" x14ac:dyDescent="0.25">
      <c r="A11" s="25"/>
      <c r="AJ11" s="26"/>
    </row>
    <row r="12" spans="1:39" x14ac:dyDescent="0.25">
      <c r="A12" s="25"/>
      <c r="AJ12" s="26"/>
    </row>
    <row r="13" spans="1:39" ht="18" x14ac:dyDescent="0.25">
      <c r="A13" s="25"/>
      <c r="B13" s="95"/>
      <c r="C13" s="95"/>
      <c r="D13" s="95"/>
      <c r="E13" s="95"/>
      <c r="F13" s="95"/>
      <c r="G13" s="95"/>
      <c r="H13" s="95"/>
      <c r="I13" s="95"/>
      <c r="J13" s="95"/>
      <c r="K13" s="95"/>
      <c r="L13" s="95"/>
      <c r="M13" s="95"/>
      <c r="N13" s="95"/>
      <c r="AJ13" s="26"/>
    </row>
    <row r="14" spans="1:39" ht="18.75" thickBot="1" x14ac:dyDescent="0.3">
      <c r="A14" s="25"/>
      <c r="B14" s="95"/>
      <c r="C14" s="95"/>
      <c r="D14" s="95"/>
      <c r="E14" s="95"/>
      <c r="F14" s="95"/>
      <c r="G14" s="95"/>
      <c r="H14" s="95"/>
      <c r="I14" s="95"/>
      <c r="J14" s="95"/>
      <c r="K14" s="95"/>
      <c r="L14" s="95"/>
      <c r="M14" s="95"/>
      <c r="N14" s="95"/>
      <c r="Q14" s="27"/>
      <c r="R14" s="27"/>
      <c r="S14" s="27"/>
      <c r="T14" s="27"/>
      <c r="U14" s="27"/>
      <c r="V14" s="27"/>
      <c r="AJ14" s="26"/>
    </row>
    <row r="15" spans="1:39" s="24" customFormat="1" ht="18.75" thickBot="1" x14ac:dyDescent="0.3">
      <c r="A15" s="28"/>
      <c r="B15" s="252" t="s">
        <v>116</v>
      </c>
      <c r="C15" s="253"/>
      <c r="D15" s="253"/>
      <c r="E15" s="253"/>
      <c r="F15" s="253"/>
      <c r="G15" s="253"/>
      <c r="H15" s="254"/>
      <c r="I15" s="96"/>
      <c r="J15" s="249" t="s">
        <v>115</v>
      </c>
      <c r="K15" s="250"/>
      <c r="L15" s="250"/>
      <c r="M15" s="250"/>
      <c r="N15" s="251"/>
      <c r="O15" s="26"/>
      <c r="P15" s="23"/>
      <c r="Q15" s="240" t="s">
        <v>2</v>
      </c>
      <c r="R15" s="241"/>
      <c r="S15" s="241"/>
      <c r="T15" s="241"/>
      <c r="U15" s="241"/>
      <c r="V15" s="242"/>
      <c r="W15" s="26"/>
      <c r="X15" s="23"/>
      <c r="Y15" s="23"/>
      <c r="Z15" s="23"/>
      <c r="AA15" s="23"/>
      <c r="AB15" s="23"/>
      <c r="AC15" s="23"/>
      <c r="AD15" s="23"/>
      <c r="AE15" s="23"/>
      <c r="AF15" s="23"/>
      <c r="AG15" s="23"/>
      <c r="AH15" s="23"/>
      <c r="AI15" s="23"/>
      <c r="AJ15" s="26"/>
    </row>
    <row r="16" spans="1:39" s="24" customFormat="1" ht="18.75" x14ac:dyDescent="0.25">
      <c r="A16" s="28"/>
      <c r="B16" s="243" t="s">
        <v>34</v>
      </c>
      <c r="C16" s="244"/>
      <c r="D16" s="245"/>
      <c r="E16" s="255" t="s">
        <v>0</v>
      </c>
      <c r="F16" s="256"/>
      <c r="G16" s="256"/>
      <c r="H16" s="257"/>
      <c r="I16" s="96"/>
      <c r="J16" s="260" t="s">
        <v>1</v>
      </c>
      <c r="K16" s="261"/>
      <c r="L16" s="261"/>
      <c r="M16" s="261"/>
      <c r="N16" s="262"/>
      <c r="O16" s="26"/>
      <c r="P16" s="23"/>
      <c r="Q16" s="226" t="s">
        <v>39</v>
      </c>
      <c r="R16" s="225"/>
      <c r="S16" s="225" t="s">
        <v>160</v>
      </c>
      <c r="T16" s="225"/>
      <c r="U16" s="238">
        <f>D19*(B19-C19)/(N19*1000)</f>
        <v>2.6720000000000001E-2</v>
      </c>
      <c r="V16" s="239"/>
      <c r="W16" s="26"/>
      <c r="X16" s="23"/>
      <c r="Y16" s="23"/>
      <c r="Z16" s="23"/>
      <c r="AA16" s="23"/>
      <c r="AB16" s="23"/>
      <c r="AC16" s="23"/>
      <c r="AD16" s="23"/>
      <c r="AE16" s="23"/>
      <c r="AF16" s="23"/>
      <c r="AG16" s="23"/>
      <c r="AH16" s="23"/>
      <c r="AI16" s="23"/>
      <c r="AJ16" s="26"/>
    </row>
    <row r="17" spans="1:26" ht="36.75" thickBot="1" x14ac:dyDescent="0.3">
      <c r="B17" s="246"/>
      <c r="C17" s="247"/>
      <c r="D17" s="248"/>
      <c r="E17" s="246"/>
      <c r="F17" s="247"/>
      <c r="G17" s="247"/>
      <c r="H17" s="248"/>
      <c r="I17" s="96"/>
      <c r="J17" s="258" t="s">
        <v>35</v>
      </c>
      <c r="K17" s="259"/>
      <c r="L17" s="259"/>
      <c r="M17" s="259"/>
      <c r="N17" s="97" t="s">
        <v>36</v>
      </c>
      <c r="O17" s="26"/>
      <c r="Q17" s="226"/>
      <c r="R17" s="225"/>
      <c r="S17" s="225" t="s">
        <v>161</v>
      </c>
      <c r="T17" s="225"/>
      <c r="U17" s="238">
        <f>0.5*E19*F19*(U16*1000)*10^(-9)</f>
        <v>3.0060000000000007E-2</v>
      </c>
      <c r="V17" s="239"/>
      <c r="W17" s="26"/>
      <c r="Z17" s="94"/>
    </row>
    <row r="18" spans="1:26" ht="36" x14ac:dyDescent="0.25">
      <c r="B18" s="98" t="s">
        <v>169</v>
      </c>
      <c r="C18" s="99" t="s">
        <v>170</v>
      </c>
      <c r="D18" s="99" t="s">
        <v>171</v>
      </c>
      <c r="E18" s="100" t="s">
        <v>172</v>
      </c>
      <c r="F18" s="100" t="s">
        <v>173</v>
      </c>
      <c r="G18" s="100" t="s">
        <v>174</v>
      </c>
      <c r="H18" s="101" t="s">
        <v>175</v>
      </c>
      <c r="I18" s="102"/>
      <c r="J18" s="103" t="s">
        <v>176</v>
      </c>
      <c r="K18" s="104" t="s">
        <v>177</v>
      </c>
      <c r="L18" s="104" t="s">
        <v>178</v>
      </c>
      <c r="M18" s="104" t="s">
        <v>179</v>
      </c>
      <c r="N18" s="105" t="s">
        <v>126</v>
      </c>
      <c r="O18" s="26"/>
      <c r="P18" s="24"/>
      <c r="Q18" s="226"/>
      <c r="R18" s="225"/>
      <c r="S18" s="225" t="s">
        <v>162</v>
      </c>
      <c r="T18" s="225"/>
      <c r="U18" s="238">
        <f>H19*F19/(U16*1000)</f>
        <v>5613.7724550898201</v>
      </c>
      <c r="V18" s="239"/>
      <c r="W18" s="26"/>
    </row>
    <row r="19" spans="1:26" ht="19.5" thickBot="1" x14ac:dyDescent="0.3">
      <c r="A19" s="25"/>
      <c r="B19" s="135">
        <v>19</v>
      </c>
      <c r="C19" s="136">
        <v>2.2999999999999998</v>
      </c>
      <c r="D19" s="136">
        <v>0.64</v>
      </c>
      <c r="E19" s="136">
        <v>450</v>
      </c>
      <c r="F19" s="136">
        <v>5000</v>
      </c>
      <c r="G19" s="137">
        <f>F19*(L19-C19)/(B19-C19)</f>
        <v>2005.988023952096</v>
      </c>
      <c r="H19" s="138">
        <v>30</v>
      </c>
      <c r="I19" s="102"/>
      <c r="J19" s="135">
        <v>0.9</v>
      </c>
      <c r="K19" s="136">
        <v>0.9</v>
      </c>
      <c r="L19" s="136">
        <v>9</v>
      </c>
      <c r="M19" s="136">
        <v>700</v>
      </c>
      <c r="N19" s="138">
        <v>0.4</v>
      </c>
      <c r="O19" s="26"/>
      <c r="P19" s="24"/>
      <c r="Q19" s="226" t="s">
        <v>46</v>
      </c>
      <c r="R19" s="225"/>
      <c r="S19" s="225" t="s">
        <v>160</v>
      </c>
      <c r="T19" s="225"/>
      <c r="U19" s="238">
        <f>SUM(U22:U24)/1000</f>
        <v>0.71187555555555548</v>
      </c>
      <c r="V19" s="239"/>
      <c r="W19" s="26"/>
    </row>
    <row r="20" spans="1:26" ht="18" x14ac:dyDescent="0.25">
      <c r="A20" s="25"/>
      <c r="B20" s="106"/>
      <c r="C20" s="106"/>
      <c r="D20" s="106"/>
      <c r="E20" s="107"/>
      <c r="F20" s="106"/>
      <c r="G20" s="106"/>
      <c r="H20" s="106"/>
      <c r="I20" s="106"/>
      <c r="J20" s="106"/>
      <c r="K20" s="106"/>
      <c r="L20" s="106"/>
      <c r="M20" s="106"/>
      <c r="N20" s="108"/>
      <c r="Q20" s="226"/>
      <c r="R20" s="225"/>
      <c r="S20" s="225" t="s">
        <v>161</v>
      </c>
      <c r="T20" s="225"/>
      <c r="U20" s="238">
        <f>SUM(U25:U27)</f>
        <v>0.64524622754491023</v>
      </c>
      <c r="V20" s="239"/>
      <c r="W20" s="26"/>
    </row>
    <row r="21" spans="1:26" ht="18.75" thickBot="1" x14ac:dyDescent="0.3">
      <c r="A21" s="25"/>
      <c r="B21" s="109"/>
      <c r="C21" s="109"/>
      <c r="D21" s="109"/>
      <c r="E21" s="109"/>
      <c r="F21" s="109"/>
      <c r="G21" s="95"/>
      <c r="H21" s="95"/>
      <c r="I21" s="109"/>
      <c r="J21" s="109"/>
      <c r="K21" s="109"/>
      <c r="L21" s="109"/>
      <c r="M21" s="109"/>
      <c r="N21" s="110"/>
      <c r="Q21" s="226"/>
      <c r="R21" s="225"/>
      <c r="S21" s="225" t="s">
        <v>162</v>
      </c>
      <c r="T21" s="225"/>
      <c r="U21" s="238">
        <f>H19*(F19-G19)/U22</f>
        <v>12630.988023952092</v>
      </c>
      <c r="V21" s="239"/>
      <c r="W21" s="26"/>
    </row>
    <row r="22" spans="1:26" ht="18" x14ac:dyDescent="0.25">
      <c r="A22" s="25"/>
      <c r="B22" s="111" t="s">
        <v>6</v>
      </c>
      <c r="C22" s="236" t="s">
        <v>7</v>
      </c>
      <c r="D22" s="236"/>
      <c r="E22" s="236"/>
      <c r="F22" s="237"/>
      <c r="G22" s="112"/>
      <c r="H22" s="95"/>
      <c r="I22" s="95"/>
      <c r="Q22" s="226"/>
      <c r="R22" s="225"/>
      <c r="S22" s="224" t="s">
        <v>163</v>
      </c>
      <c r="T22" s="224"/>
      <c r="U22" s="263">
        <f>D19*(B19-L19)/J19</f>
        <v>7.1111111111111116</v>
      </c>
      <c r="V22" s="264"/>
      <c r="W22" s="26"/>
    </row>
    <row r="23" spans="1:26" ht="18" x14ac:dyDescent="0.25">
      <c r="A23" s="25"/>
      <c r="B23" s="113" t="s">
        <v>37</v>
      </c>
      <c r="C23" s="232" t="s">
        <v>38</v>
      </c>
      <c r="D23" s="232"/>
      <c r="E23" s="232"/>
      <c r="F23" s="233"/>
      <c r="G23" s="112"/>
      <c r="H23" s="110"/>
      <c r="I23" s="95"/>
      <c r="Q23" s="226"/>
      <c r="R23" s="225"/>
      <c r="S23" s="224" t="s">
        <v>164</v>
      </c>
      <c r="T23" s="224"/>
      <c r="U23" s="263">
        <f>M19</f>
        <v>700</v>
      </c>
      <c r="V23" s="264"/>
      <c r="W23" s="26"/>
    </row>
    <row r="24" spans="1:26" ht="18" x14ac:dyDescent="0.25">
      <c r="A24" s="25"/>
      <c r="B24" s="114" t="s">
        <v>40</v>
      </c>
      <c r="C24" s="222" t="s">
        <v>41</v>
      </c>
      <c r="D24" s="222"/>
      <c r="E24" s="222"/>
      <c r="F24" s="223"/>
      <c r="G24" s="112"/>
      <c r="H24" s="110"/>
      <c r="I24" s="95"/>
      <c r="Q24" s="226"/>
      <c r="R24" s="225"/>
      <c r="S24" s="224" t="s">
        <v>165</v>
      </c>
      <c r="T24" s="224"/>
      <c r="U24" s="263">
        <f>D19*(L19-C19)/K19</f>
        <v>4.7644444444444449</v>
      </c>
      <c r="V24" s="264"/>
      <c r="W24" s="26"/>
    </row>
    <row r="25" spans="1:26" ht="18" x14ac:dyDescent="0.25">
      <c r="A25" s="25"/>
      <c r="B25" s="113" t="s">
        <v>42</v>
      </c>
      <c r="C25" s="232" t="s">
        <v>43</v>
      </c>
      <c r="D25" s="232"/>
      <c r="E25" s="232"/>
      <c r="F25" s="233"/>
      <c r="G25" s="112"/>
      <c r="H25" s="110"/>
      <c r="I25" s="95"/>
      <c r="Q25" s="226"/>
      <c r="R25" s="225"/>
      <c r="S25" s="225" t="s">
        <v>166</v>
      </c>
      <c r="T25" s="225"/>
      <c r="U25" s="263">
        <f>0.5*E19*(F19+G19)*U22*10^(-9)</f>
        <v>1.1209580838323355E-2</v>
      </c>
      <c r="V25" s="264"/>
      <c r="W25" s="26"/>
    </row>
    <row r="26" spans="1:26" ht="18" x14ac:dyDescent="0.25">
      <c r="A26" s="25"/>
      <c r="B26" s="114" t="s">
        <v>44</v>
      </c>
      <c r="C26" s="222" t="s">
        <v>45</v>
      </c>
      <c r="D26" s="222"/>
      <c r="E26" s="222"/>
      <c r="F26" s="223"/>
      <c r="G26" s="112"/>
      <c r="H26" s="110"/>
      <c r="I26" s="95"/>
      <c r="Q26" s="226"/>
      <c r="R26" s="225"/>
      <c r="S26" s="225" t="s">
        <v>167</v>
      </c>
      <c r="T26" s="225"/>
      <c r="U26" s="263">
        <f>E19*G19*U23*10^(-9)</f>
        <v>0.6318862275449102</v>
      </c>
      <c r="V26" s="264"/>
      <c r="W26" s="26"/>
    </row>
    <row r="27" spans="1:26" ht="18.75" thickBot="1" x14ac:dyDescent="0.3">
      <c r="A27" s="25"/>
      <c r="B27" s="113" t="s">
        <v>47</v>
      </c>
      <c r="C27" s="232" t="s">
        <v>48</v>
      </c>
      <c r="D27" s="232"/>
      <c r="E27" s="232"/>
      <c r="F27" s="233"/>
      <c r="G27" s="112"/>
      <c r="H27" s="110"/>
      <c r="I27" s="95"/>
      <c r="Q27" s="227"/>
      <c r="R27" s="228"/>
      <c r="S27" s="228" t="s">
        <v>168</v>
      </c>
      <c r="T27" s="228"/>
      <c r="U27" s="265">
        <f>0.5*G19*E19*U24*10^(-9)</f>
        <v>2.1504191616766471E-3</v>
      </c>
      <c r="V27" s="266"/>
      <c r="W27" s="26"/>
    </row>
    <row r="28" spans="1:26" ht="18" x14ac:dyDescent="0.25">
      <c r="A28" s="25"/>
      <c r="B28" s="114" t="s">
        <v>49</v>
      </c>
      <c r="C28" s="222" t="s">
        <v>50</v>
      </c>
      <c r="D28" s="222"/>
      <c r="E28" s="222"/>
      <c r="F28" s="223"/>
      <c r="G28" s="112"/>
      <c r="H28" s="110"/>
      <c r="I28" s="95"/>
      <c r="Q28" s="29"/>
      <c r="R28" s="29"/>
      <c r="S28" s="29"/>
      <c r="T28" s="29"/>
      <c r="U28" s="29"/>
      <c r="V28" s="29"/>
    </row>
    <row r="29" spans="1:26" ht="18" x14ac:dyDescent="0.25">
      <c r="A29" s="25"/>
      <c r="B29" s="113" t="s">
        <v>51</v>
      </c>
      <c r="C29" s="232" t="s">
        <v>52</v>
      </c>
      <c r="D29" s="232"/>
      <c r="E29" s="232"/>
      <c r="F29" s="233"/>
      <c r="G29" s="112"/>
      <c r="H29" s="110"/>
      <c r="I29" s="95"/>
    </row>
    <row r="30" spans="1:26" ht="18" x14ac:dyDescent="0.25">
      <c r="A30" s="25"/>
      <c r="B30" s="114" t="s">
        <v>53</v>
      </c>
      <c r="C30" s="222" t="s">
        <v>54</v>
      </c>
      <c r="D30" s="222"/>
      <c r="E30" s="222"/>
      <c r="F30" s="223"/>
      <c r="G30" s="112"/>
      <c r="H30" s="110"/>
      <c r="I30" s="95"/>
    </row>
    <row r="31" spans="1:26" ht="18" x14ac:dyDescent="0.25">
      <c r="A31" s="25"/>
      <c r="B31" s="113" t="s">
        <v>55</v>
      </c>
      <c r="C31" s="232" t="s">
        <v>56</v>
      </c>
      <c r="D31" s="232"/>
      <c r="E31" s="232"/>
      <c r="F31" s="233"/>
      <c r="G31" s="112"/>
      <c r="H31" s="110"/>
      <c r="I31" s="95"/>
    </row>
    <row r="32" spans="1:26" ht="18" x14ac:dyDescent="0.25">
      <c r="A32" s="25"/>
      <c r="B32" s="114" t="s">
        <v>57</v>
      </c>
      <c r="C32" s="222" t="s">
        <v>58</v>
      </c>
      <c r="D32" s="222"/>
      <c r="E32" s="222"/>
      <c r="F32" s="223"/>
      <c r="G32" s="112"/>
      <c r="H32" s="110"/>
      <c r="I32" s="95"/>
    </row>
    <row r="33" spans="1:14" ht="18" x14ac:dyDescent="0.25">
      <c r="A33" s="25"/>
      <c r="B33" s="113" t="s">
        <v>59</v>
      </c>
      <c r="C33" s="232" t="s">
        <v>60</v>
      </c>
      <c r="D33" s="232"/>
      <c r="E33" s="232"/>
      <c r="F33" s="233"/>
      <c r="G33" s="112"/>
      <c r="H33" s="110"/>
      <c r="I33" s="95"/>
    </row>
    <row r="34" spans="1:14" ht="18" x14ac:dyDescent="0.25">
      <c r="A34" s="25"/>
      <c r="B34" s="114" t="s">
        <v>61</v>
      </c>
      <c r="C34" s="222" t="s">
        <v>62</v>
      </c>
      <c r="D34" s="222"/>
      <c r="E34" s="222"/>
      <c r="F34" s="223"/>
      <c r="G34" s="112"/>
      <c r="H34" s="110"/>
      <c r="I34" s="95"/>
    </row>
    <row r="35" spans="1:14" ht="18" x14ac:dyDescent="0.25">
      <c r="A35" s="25"/>
      <c r="B35" s="229" t="s">
        <v>46</v>
      </c>
      <c r="C35" s="230"/>
      <c r="D35" s="230"/>
      <c r="E35" s="230"/>
      <c r="F35" s="231"/>
      <c r="G35" s="112"/>
      <c r="H35" s="95"/>
      <c r="I35" s="95"/>
      <c r="J35" s="95"/>
      <c r="K35" s="95"/>
      <c r="L35" s="95"/>
      <c r="M35" s="95"/>
      <c r="N35" s="110"/>
    </row>
    <row r="36" spans="1:14" ht="18" x14ac:dyDescent="0.25">
      <c r="A36" s="25"/>
      <c r="B36" s="113" t="s">
        <v>63</v>
      </c>
      <c r="C36" s="232" t="s">
        <v>64</v>
      </c>
      <c r="D36" s="232"/>
      <c r="E36" s="232"/>
      <c r="F36" s="233"/>
      <c r="G36" s="112"/>
      <c r="H36" s="95"/>
      <c r="I36" s="95"/>
      <c r="J36" s="95"/>
      <c r="K36" s="95"/>
      <c r="L36" s="95"/>
      <c r="M36" s="95"/>
      <c r="N36" s="110"/>
    </row>
    <row r="37" spans="1:14" ht="18" x14ac:dyDescent="0.25">
      <c r="A37" s="25"/>
      <c r="B37" s="114" t="s">
        <v>65</v>
      </c>
      <c r="C37" s="222" t="s">
        <v>66</v>
      </c>
      <c r="D37" s="222"/>
      <c r="E37" s="222"/>
      <c r="F37" s="223"/>
      <c r="G37" s="112"/>
      <c r="H37" s="95"/>
      <c r="I37" s="95"/>
      <c r="J37" s="95"/>
      <c r="K37" s="95"/>
      <c r="L37" s="95"/>
      <c r="M37" s="95"/>
      <c r="N37" s="110"/>
    </row>
    <row r="38" spans="1:14" ht="18" x14ac:dyDescent="0.25">
      <c r="A38" s="25"/>
      <c r="B38" s="113" t="s">
        <v>67</v>
      </c>
      <c r="C38" s="232" t="s">
        <v>68</v>
      </c>
      <c r="D38" s="232"/>
      <c r="E38" s="232"/>
      <c r="F38" s="233"/>
      <c r="G38" s="112"/>
      <c r="H38" s="95"/>
      <c r="I38" s="95"/>
      <c r="J38" s="95"/>
      <c r="K38" s="95"/>
      <c r="L38" s="95"/>
      <c r="M38" s="95"/>
      <c r="N38" s="110"/>
    </row>
    <row r="39" spans="1:14" ht="18" x14ac:dyDescent="0.25">
      <c r="A39" s="25"/>
      <c r="B39" s="114" t="s">
        <v>69</v>
      </c>
      <c r="C39" s="222" t="s">
        <v>70</v>
      </c>
      <c r="D39" s="222"/>
      <c r="E39" s="222"/>
      <c r="F39" s="223"/>
      <c r="G39" s="112"/>
      <c r="H39" s="95"/>
      <c r="I39" s="95"/>
      <c r="J39" s="95"/>
      <c r="K39" s="95"/>
      <c r="L39" s="95"/>
      <c r="M39" s="95"/>
      <c r="N39" s="110"/>
    </row>
    <row r="40" spans="1:14" ht="18" x14ac:dyDescent="0.25">
      <c r="A40" s="25"/>
      <c r="B40" s="113" t="s">
        <v>71</v>
      </c>
      <c r="C40" s="232" t="s">
        <v>72</v>
      </c>
      <c r="D40" s="232"/>
      <c r="E40" s="232"/>
      <c r="F40" s="233"/>
      <c r="G40" s="112"/>
      <c r="H40" s="95"/>
      <c r="I40" s="95"/>
      <c r="J40" s="95"/>
      <c r="K40" s="95"/>
      <c r="L40" s="95"/>
      <c r="M40" s="95"/>
      <c r="N40" s="110"/>
    </row>
    <row r="41" spans="1:14" ht="18" x14ac:dyDescent="0.25">
      <c r="A41" s="25"/>
      <c r="B41" s="114" t="s">
        <v>73</v>
      </c>
      <c r="C41" s="222" t="s">
        <v>74</v>
      </c>
      <c r="D41" s="222"/>
      <c r="E41" s="222"/>
      <c r="F41" s="223"/>
      <c r="G41" s="112"/>
      <c r="H41" s="95"/>
      <c r="I41" s="95"/>
      <c r="J41" s="95"/>
      <c r="K41" s="95"/>
      <c r="L41" s="95"/>
      <c r="M41" s="95"/>
      <c r="N41" s="110"/>
    </row>
    <row r="42" spans="1:14" ht="18" x14ac:dyDescent="0.25">
      <c r="A42" s="25"/>
      <c r="B42" s="113" t="s">
        <v>75</v>
      </c>
      <c r="C42" s="232" t="s">
        <v>76</v>
      </c>
      <c r="D42" s="232"/>
      <c r="E42" s="232"/>
      <c r="F42" s="233"/>
      <c r="G42" s="112"/>
      <c r="H42" s="95"/>
      <c r="I42" s="95"/>
      <c r="J42" s="95"/>
      <c r="K42" s="95"/>
      <c r="L42" s="95"/>
      <c r="M42" s="95"/>
      <c r="N42" s="110"/>
    </row>
    <row r="43" spans="1:14" ht="18" x14ac:dyDescent="0.25">
      <c r="A43" s="25"/>
      <c r="B43" s="114" t="s">
        <v>77</v>
      </c>
      <c r="C43" s="222" t="s">
        <v>78</v>
      </c>
      <c r="D43" s="222"/>
      <c r="E43" s="222"/>
      <c r="F43" s="223"/>
      <c r="G43" s="112"/>
      <c r="H43" s="95"/>
      <c r="I43" s="95"/>
      <c r="J43" s="115"/>
      <c r="K43" s="95"/>
      <c r="L43" s="95"/>
      <c r="M43" s="95"/>
      <c r="N43" s="110"/>
    </row>
    <row r="44" spans="1:14" ht="18" x14ac:dyDescent="0.25">
      <c r="A44" s="25"/>
      <c r="B44" s="113" t="s">
        <v>79</v>
      </c>
      <c r="C44" s="232" t="s">
        <v>80</v>
      </c>
      <c r="D44" s="232"/>
      <c r="E44" s="232"/>
      <c r="F44" s="233"/>
      <c r="G44" s="112"/>
      <c r="H44" s="95"/>
      <c r="I44" s="95"/>
      <c r="J44" s="95"/>
      <c r="K44" s="95"/>
      <c r="L44" s="95"/>
      <c r="M44" s="95"/>
      <c r="N44" s="110"/>
    </row>
    <row r="45" spans="1:14" ht="18" x14ac:dyDescent="0.25">
      <c r="A45" s="25"/>
      <c r="B45" s="229" t="s">
        <v>39</v>
      </c>
      <c r="C45" s="230"/>
      <c r="D45" s="230"/>
      <c r="E45" s="230"/>
      <c r="F45" s="231"/>
      <c r="G45" s="112"/>
      <c r="H45" s="95"/>
      <c r="I45" s="95"/>
      <c r="J45" s="95"/>
      <c r="K45" s="95"/>
      <c r="L45" s="95"/>
      <c r="M45" s="95"/>
      <c r="N45" s="110"/>
    </row>
    <row r="46" spans="1:14" ht="18" x14ac:dyDescent="0.25">
      <c r="B46" s="113" t="s">
        <v>69</v>
      </c>
      <c r="C46" s="232" t="s">
        <v>70</v>
      </c>
      <c r="D46" s="232"/>
      <c r="E46" s="232"/>
      <c r="F46" s="233"/>
      <c r="G46" s="112"/>
      <c r="H46" s="95"/>
      <c r="I46" s="95"/>
      <c r="J46" s="95"/>
      <c r="K46" s="95"/>
      <c r="L46" s="95"/>
      <c r="M46" s="95"/>
      <c r="N46" s="110"/>
    </row>
    <row r="47" spans="1:14" ht="18" x14ac:dyDescent="0.25">
      <c r="B47" s="114" t="s">
        <v>71</v>
      </c>
      <c r="C47" s="222" t="s">
        <v>72</v>
      </c>
      <c r="D47" s="222"/>
      <c r="E47" s="222"/>
      <c r="F47" s="223"/>
      <c r="G47" s="112"/>
      <c r="H47" s="95"/>
      <c r="I47" s="95"/>
      <c r="J47" s="95"/>
      <c r="K47" s="95"/>
      <c r="L47" s="95"/>
      <c r="M47" s="95"/>
      <c r="N47" s="110"/>
    </row>
    <row r="48" spans="1:14" ht="18.75" thickBot="1" x14ac:dyDescent="0.3">
      <c r="B48" s="116" t="s">
        <v>79</v>
      </c>
      <c r="C48" s="234" t="s">
        <v>80</v>
      </c>
      <c r="D48" s="234"/>
      <c r="E48" s="234"/>
      <c r="F48" s="235"/>
      <c r="G48" s="112"/>
      <c r="H48" s="95"/>
      <c r="I48" s="95"/>
      <c r="J48" s="95"/>
      <c r="K48" s="95"/>
      <c r="L48" s="95"/>
      <c r="M48" s="95"/>
      <c r="N48" s="110"/>
    </row>
    <row r="49" spans="2:14" ht="18" x14ac:dyDescent="0.25">
      <c r="B49" s="107"/>
      <c r="C49" s="107"/>
      <c r="D49" s="107"/>
      <c r="E49" s="107"/>
      <c r="F49" s="107"/>
      <c r="G49" s="95"/>
      <c r="H49" s="95"/>
      <c r="I49" s="95"/>
      <c r="J49" s="95"/>
      <c r="K49" s="95"/>
      <c r="L49" s="95"/>
      <c r="M49" s="95"/>
      <c r="N49" s="110"/>
    </row>
    <row r="50" spans="2:14" ht="18" x14ac:dyDescent="0.25">
      <c r="B50" s="95"/>
      <c r="C50" s="95"/>
      <c r="D50" s="95"/>
      <c r="E50" s="95"/>
      <c r="F50" s="95"/>
      <c r="G50" s="95"/>
      <c r="H50" s="95"/>
      <c r="I50" s="95"/>
      <c r="J50" s="95"/>
      <c r="K50" s="95"/>
      <c r="L50" s="95"/>
      <c r="M50" s="95"/>
      <c r="N50" s="110"/>
    </row>
    <row r="51" spans="2:14" x14ac:dyDescent="0.25">
      <c r="N51" s="25"/>
    </row>
    <row r="52" spans="2:14" x14ac:dyDescent="0.25">
      <c r="N52" s="25"/>
    </row>
    <row r="53" spans="2:14" x14ac:dyDescent="0.25">
      <c r="B53" s="7"/>
      <c r="N53" s="25"/>
    </row>
    <row r="54" spans="2:14" x14ac:dyDescent="0.25">
      <c r="N54" s="25"/>
    </row>
    <row r="55" spans="2:14" x14ac:dyDescent="0.25">
      <c r="N55" s="25"/>
    </row>
    <row r="56" spans="2:14" x14ac:dyDescent="0.25">
      <c r="N56" s="25"/>
    </row>
    <row r="57" spans="2:14" x14ac:dyDescent="0.25">
      <c r="N57" s="25"/>
    </row>
    <row r="58" spans="2:14" x14ac:dyDescent="0.25">
      <c r="N58" s="25"/>
    </row>
    <row r="59" spans="2:14" x14ac:dyDescent="0.25">
      <c r="N59" s="25"/>
    </row>
    <row r="60" spans="2:14" x14ac:dyDescent="0.25">
      <c r="N60" s="25"/>
    </row>
    <row r="61" spans="2:14" x14ac:dyDescent="0.25">
      <c r="N61" s="25"/>
    </row>
    <row r="62" spans="2:14" x14ac:dyDescent="0.25">
      <c r="N62" s="25"/>
    </row>
    <row r="63" spans="2:14" x14ac:dyDescent="0.25">
      <c r="N63" s="25"/>
    </row>
    <row r="64" spans="2:14" x14ac:dyDescent="0.25">
      <c r="N64" s="25"/>
    </row>
    <row r="65" spans="14:14" x14ac:dyDescent="0.25">
      <c r="N65" s="25"/>
    </row>
    <row r="66" spans="14:14" x14ac:dyDescent="0.25">
      <c r="N66" s="25"/>
    </row>
    <row r="67" spans="14:14" x14ac:dyDescent="0.25">
      <c r="N67" s="25"/>
    </row>
    <row r="68" spans="14:14" x14ac:dyDescent="0.25">
      <c r="N68" s="25"/>
    </row>
    <row r="69" spans="14:14" x14ac:dyDescent="0.25"/>
    <row r="70" spans="14:14" x14ac:dyDescent="0.25"/>
    <row r="71" spans="14:14" x14ac:dyDescent="0.25"/>
    <row r="72" spans="14:14" x14ac:dyDescent="0.25"/>
    <row r="73" spans="14:14" x14ac:dyDescent="0.25"/>
    <row r="74" spans="14:14" x14ac:dyDescent="0.25"/>
    <row r="75" spans="14:14" x14ac:dyDescent="0.25"/>
    <row r="76" spans="14:14" x14ac:dyDescent="0.25"/>
    <row r="77" spans="14:14" x14ac:dyDescent="0.25"/>
    <row r="78" spans="14:14" x14ac:dyDescent="0.25"/>
    <row r="79" spans="14:14" x14ac:dyDescent="0.25"/>
    <row r="80" spans="14:14" x14ac:dyDescent="0.25"/>
    <row r="81" x14ac:dyDescent="0.25"/>
    <row r="82" x14ac:dyDescent="0.25"/>
    <row r="83" x14ac:dyDescent="0.25"/>
    <row r="84" x14ac:dyDescent="0.25"/>
    <row r="85" x14ac:dyDescent="0.25"/>
    <row r="86" x14ac:dyDescent="0.25"/>
    <row r="87" x14ac:dyDescent="0.25"/>
    <row r="88" x14ac:dyDescent="0.25"/>
    <row r="89" x14ac:dyDescent="0.25"/>
    <row r="90" x14ac:dyDescent="0.25"/>
    <row r="91" x14ac:dyDescent="0.25"/>
    <row r="92" x14ac:dyDescent="0.25"/>
    <row r="93" x14ac:dyDescent="0.25"/>
    <row r="94" x14ac:dyDescent="0.25"/>
  </sheetData>
  <sheetProtection password="EB8B" sheet="1" objects="1" scenarios="1"/>
  <mergeCells count="62">
    <mergeCell ref="U24:V24"/>
    <mergeCell ref="U25:V25"/>
    <mergeCell ref="U26:V26"/>
    <mergeCell ref="U27:V27"/>
    <mergeCell ref="U19:V19"/>
    <mergeCell ref="U20:V20"/>
    <mergeCell ref="U21:V21"/>
    <mergeCell ref="U22:V22"/>
    <mergeCell ref="U23:V23"/>
    <mergeCell ref="B1:W3"/>
    <mergeCell ref="B4:W4"/>
    <mergeCell ref="U16:V16"/>
    <mergeCell ref="Q15:V15"/>
    <mergeCell ref="B16:D17"/>
    <mergeCell ref="J15:N15"/>
    <mergeCell ref="B15:H15"/>
    <mergeCell ref="E16:H17"/>
    <mergeCell ref="J17:M17"/>
    <mergeCell ref="J16:N16"/>
    <mergeCell ref="U17:V17"/>
    <mergeCell ref="Q16:R18"/>
    <mergeCell ref="S16:T16"/>
    <mergeCell ref="S17:T17"/>
    <mergeCell ref="S18:T18"/>
    <mergeCell ref="U18:V18"/>
    <mergeCell ref="B45:F45"/>
    <mergeCell ref="C46:F46"/>
    <mergeCell ref="C47:F47"/>
    <mergeCell ref="C48:F48"/>
    <mergeCell ref="C22:F22"/>
    <mergeCell ref="C23:F23"/>
    <mergeCell ref="C24:F24"/>
    <mergeCell ref="C25:F25"/>
    <mergeCell ref="C26:F26"/>
    <mergeCell ref="C27:F27"/>
    <mergeCell ref="C28:F28"/>
    <mergeCell ref="C29:F29"/>
    <mergeCell ref="C30:F30"/>
    <mergeCell ref="C31:F31"/>
    <mergeCell ref="C32:F32"/>
    <mergeCell ref="C33:F33"/>
    <mergeCell ref="C40:F40"/>
    <mergeCell ref="C41:F41"/>
    <mergeCell ref="C42:F42"/>
    <mergeCell ref="C43:F43"/>
    <mergeCell ref="C44:F44"/>
    <mergeCell ref="B35:F35"/>
    <mergeCell ref="C36:F36"/>
    <mergeCell ref="C37:F37"/>
    <mergeCell ref="C38:F38"/>
    <mergeCell ref="C39:F39"/>
    <mergeCell ref="C34:F34"/>
    <mergeCell ref="S22:T22"/>
    <mergeCell ref="S23:T23"/>
    <mergeCell ref="S24:T24"/>
    <mergeCell ref="S25:T25"/>
    <mergeCell ref="S26:T26"/>
    <mergeCell ref="Q19:R27"/>
    <mergeCell ref="S19:T19"/>
    <mergeCell ref="S20:T20"/>
    <mergeCell ref="S21:T21"/>
    <mergeCell ref="S27:T27"/>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Y62"/>
  <sheetViews>
    <sheetView zoomScaleNormal="100" workbookViewId="0">
      <selection activeCell="B14" sqref="B14"/>
    </sheetView>
  </sheetViews>
  <sheetFormatPr defaultColWidth="0" defaultRowHeight="14.25" zeroHeight="1" x14ac:dyDescent="0.25"/>
  <cols>
    <col min="1" max="1" width="3.7109375" style="1" customWidth="1"/>
    <col min="2" max="2" width="25.28515625" style="1" customWidth="1"/>
    <col min="3" max="3" width="16.140625" style="1" customWidth="1"/>
    <col min="4" max="4" width="20" style="1" customWidth="1"/>
    <col min="5" max="5" width="20.42578125" style="1" customWidth="1"/>
    <col min="6" max="6" width="13.42578125" style="1" customWidth="1"/>
    <col min="7" max="7" width="25.42578125" style="1" customWidth="1"/>
    <col min="8" max="8" width="18" style="1" customWidth="1"/>
    <col min="9" max="9" width="10.85546875" style="1" customWidth="1"/>
    <col min="10" max="10" width="29.28515625" style="1" customWidth="1"/>
    <col min="11" max="11" width="26.5703125" style="1" customWidth="1"/>
    <col min="12" max="24" width="8.7109375" style="1" customWidth="1"/>
    <col min="25" max="26" width="8.7109375" style="1" hidden="1" customWidth="1"/>
    <col min="27" max="16384" width="8.7109375" style="1" hidden="1"/>
  </cols>
  <sheetData>
    <row r="1" spans="1:25" x14ac:dyDescent="0.25">
      <c r="B1" s="162"/>
      <c r="C1" s="163"/>
      <c r="D1" s="163"/>
      <c r="E1" s="163"/>
      <c r="F1" s="163"/>
      <c r="G1" s="163"/>
      <c r="H1" s="163"/>
      <c r="I1" s="163"/>
      <c r="J1" s="163"/>
      <c r="K1" s="163"/>
      <c r="L1" s="163"/>
      <c r="M1" s="163"/>
      <c r="N1" s="163"/>
      <c r="O1" s="163"/>
      <c r="P1" s="163"/>
      <c r="Q1" s="163"/>
      <c r="R1" s="163"/>
      <c r="S1" s="163"/>
      <c r="T1" s="163"/>
      <c r="U1" s="163"/>
      <c r="V1" s="163"/>
      <c r="W1" s="164"/>
    </row>
    <row r="2" spans="1:25" x14ac:dyDescent="0.25">
      <c r="B2" s="165"/>
      <c r="C2" s="166"/>
      <c r="D2" s="166"/>
      <c r="E2" s="166"/>
      <c r="F2" s="166"/>
      <c r="G2" s="166"/>
      <c r="H2" s="166"/>
      <c r="I2" s="166"/>
      <c r="J2" s="166"/>
      <c r="K2" s="166"/>
      <c r="L2" s="166"/>
      <c r="M2" s="166"/>
      <c r="N2" s="166"/>
      <c r="O2" s="166"/>
      <c r="P2" s="166"/>
      <c r="Q2" s="166"/>
      <c r="R2" s="166"/>
      <c r="S2" s="166"/>
      <c r="T2" s="166"/>
      <c r="U2" s="166"/>
      <c r="V2" s="166"/>
      <c r="W2" s="167"/>
    </row>
    <row r="3" spans="1:25" ht="15" thickBot="1" x14ac:dyDescent="0.3">
      <c r="A3" s="3"/>
      <c r="B3" s="168"/>
      <c r="C3" s="169"/>
      <c r="D3" s="169"/>
      <c r="E3" s="169"/>
      <c r="F3" s="169"/>
      <c r="G3" s="169"/>
      <c r="H3" s="169"/>
      <c r="I3" s="169"/>
      <c r="J3" s="169"/>
      <c r="K3" s="169"/>
      <c r="L3" s="169"/>
      <c r="M3" s="169"/>
      <c r="N3" s="169"/>
      <c r="O3" s="169"/>
      <c r="P3" s="169"/>
      <c r="Q3" s="169"/>
      <c r="R3" s="169"/>
      <c r="S3" s="169"/>
      <c r="T3" s="169"/>
      <c r="U3" s="169"/>
      <c r="V3" s="169"/>
      <c r="W3" s="170"/>
    </row>
    <row r="4" spans="1:25" ht="15.75" thickBot="1" x14ac:dyDescent="0.3">
      <c r="A4" s="3"/>
      <c r="B4" s="171"/>
      <c r="C4" s="172"/>
      <c r="D4" s="172"/>
      <c r="E4" s="172"/>
      <c r="F4" s="172"/>
      <c r="G4" s="172"/>
      <c r="H4" s="172"/>
      <c r="I4" s="172"/>
      <c r="J4" s="172"/>
      <c r="K4" s="172"/>
      <c r="L4" s="172"/>
      <c r="M4" s="172"/>
      <c r="N4" s="172"/>
      <c r="O4" s="172"/>
      <c r="P4" s="172"/>
      <c r="Q4" s="172"/>
      <c r="R4" s="172"/>
      <c r="S4" s="172"/>
      <c r="T4" s="172"/>
      <c r="U4" s="172"/>
      <c r="V4" s="172"/>
      <c r="W4" s="173"/>
      <c r="X4" s="15"/>
      <c r="Y4" s="15"/>
    </row>
    <row r="5" spans="1:25" ht="15" x14ac:dyDescent="0.25">
      <c r="A5" s="3"/>
      <c r="B5" s="117"/>
      <c r="C5" s="117"/>
      <c r="D5" s="117"/>
      <c r="E5" s="117"/>
      <c r="F5" s="117"/>
      <c r="G5" s="117"/>
      <c r="H5" s="117"/>
      <c r="I5" s="117"/>
      <c r="J5" s="117"/>
      <c r="K5" s="117"/>
      <c r="L5" s="117"/>
      <c r="M5" s="117"/>
      <c r="N5" s="117"/>
      <c r="O5" s="117"/>
      <c r="P5" s="117"/>
      <c r="Q5" s="117"/>
      <c r="R5" s="117"/>
      <c r="S5" s="117"/>
      <c r="T5" s="117"/>
      <c r="U5" s="117"/>
      <c r="V5" s="117"/>
      <c r="W5" s="117"/>
      <c r="X5" s="15"/>
      <c r="Y5" s="15"/>
    </row>
    <row r="6" spans="1:25" ht="15" x14ac:dyDescent="0.25">
      <c r="A6" s="3"/>
      <c r="B6" s="15"/>
      <c r="C6" s="15"/>
      <c r="D6" s="15"/>
      <c r="E6" s="15"/>
      <c r="F6" s="15"/>
      <c r="G6" s="15"/>
      <c r="H6" s="15"/>
      <c r="I6" s="15"/>
      <c r="J6" s="15"/>
      <c r="K6" s="15"/>
      <c r="L6" s="15"/>
      <c r="M6" s="15"/>
      <c r="N6" s="15"/>
      <c r="O6" s="15"/>
      <c r="P6" s="15"/>
      <c r="Q6" s="15"/>
      <c r="R6" s="15"/>
      <c r="S6" s="15"/>
      <c r="T6" s="15"/>
      <c r="U6" s="15"/>
      <c r="V6" s="15"/>
      <c r="W6" s="15"/>
      <c r="X6" s="15"/>
      <c r="Y6" s="15"/>
    </row>
    <row r="7" spans="1:25" ht="15" x14ac:dyDescent="0.25">
      <c r="A7" s="3"/>
      <c r="B7" s="15"/>
      <c r="C7" s="15"/>
      <c r="D7" s="15"/>
      <c r="E7" s="15"/>
      <c r="F7" s="15"/>
      <c r="G7" s="15"/>
      <c r="H7" s="15"/>
      <c r="I7" s="15"/>
      <c r="J7" s="15"/>
      <c r="K7" s="15"/>
      <c r="L7" s="15"/>
      <c r="M7" s="15"/>
      <c r="N7" s="15"/>
      <c r="O7" s="15"/>
      <c r="P7" s="15"/>
      <c r="Q7" s="15"/>
      <c r="R7" s="15"/>
      <c r="S7" s="15"/>
      <c r="T7" s="15"/>
      <c r="U7" s="15"/>
      <c r="V7" s="15"/>
      <c r="W7" s="15"/>
      <c r="X7" s="15"/>
      <c r="Y7" s="15"/>
    </row>
    <row r="8" spans="1:25" ht="15" x14ac:dyDescent="0.25">
      <c r="A8" s="3"/>
      <c r="B8" s="15"/>
      <c r="C8" s="15"/>
      <c r="D8" s="15"/>
      <c r="E8" s="15"/>
      <c r="F8" s="15"/>
      <c r="G8" s="15"/>
      <c r="H8" s="15"/>
      <c r="I8" s="15"/>
      <c r="J8" s="15"/>
      <c r="K8" s="15"/>
      <c r="L8" s="15"/>
      <c r="M8" s="15"/>
      <c r="N8" s="15"/>
      <c r="O8" s="15"/>
      <c r="P8" s="15"/>
      <c r="Q8" s="15"/>
      <c r="R8" s="15"/>
      <c r="S8" s="15"/>
      <c r="T8" s="15"/>
      <c r="U8" s="15"/>
      <c r="V8" s="15"/>
      <c r="W8" s="15"/>
      <c r="X8" s="15"/>
      <c r="Y8" s="15"/>
    </row>
    <row r="9" spans="1:25" ht="15" x14ac:dyDescent="0.25">
      <c r="A9" s="3"/>
      <c r="B9" s="15"/>
      <c r="C9" s="15"/>
      <c r="D9" s="15"/>
      <c r="E9" s="15"/>
      <c r="F9" s="15"/>
      <c r="G9" s="15"/>
      <c r="H9" s="15"/>
      <c r="I9" s="15"/>
      <c r="J9" s="15"/>
      <c r="K9" s="15"/>
      <c r="L9" s="15"/>
      <c r="M9" s="15"/>
      <c r="N9" s="15"/>
      <c r="O9" s="15"/>
      <c r="P9" s="15"/>
      <c r="Q9" s="15"/>
      <c r="R9" s="15"/>
      <c r="S9" s="15"/>
      <c r="T9" s="15"/>
      <c r="U9" s="15"/>
      <c r="V9" s="15"/>
      <c r="W9" s="15"/>
      <c r="X9" s="15"/>
      <c r="Y9" s="15"/>
    </row>
    <row r="10" spans="1:25" ht="15" x14ac:dyDescent="0.25">
      <c r="A10" s="3"/>
      <c r="B10" s="15"/>
      <c r="C10" s="15"/>
      <c r="D10" s="15"/>
      <c r="E10" s="15"/>
      <c r="F10" s="15"/>
      <c r="G10" s="15"/>
      <c r="H10" s="15"/>
      <c r="I10" s="15"/>
      <c r="J10" s="15"/>
      <c r="K10" s="15"/>
      <c r="L10" s="15"/>
      <c r="M10" s="15"/>
      <c r="N10" s="15"/>
      <c r="O10" s="15"/>
      <c r="P10" s="15"/>
      <c r="Q10" s="15"/>
      <c r="R10" s="15"/>
      <c r="S10" s="15"/>
      <c r="T10" s="15"/>
      <c r="U10" s="15"/>
      <c r="V10" s="15"/>
      <c r="W10" s="15"/>
      <c r="X10" s="15"/>
      <c r="Y10" s="15"/>
    </row>
    <row r="11" spans="1:25" ht="15" x14ac:dyDescent="0.25">
      <c r="A11" s="3"/>
      <c r="B11" s="15"/>
      <c r="C11" s="15"/>
      <c r="D11" s="15"/>
      <c r="E11" s="15"/>
      <c r="F11" s="15"/>
      <c r="G11" s="15"/>
      <c r="H11" s="15"/>
      <c r="I11" s="15"/>
      <c r="J11" s="15"/>
      <c r="K11" s="15"/>
      <c r="L11" s="15"/>
      <c r="M11" s="15"/>
      <c r="N11" s="15"/>
      <c r="O11" s="15"/>
      <c r="P11" s="15"/>
      <c r="Q11" s="15"/>
      <c r="R11" s="15"/>
      <c r="S11" s="15"/>
      <c r="T11" s="15"/>
      <c r="U11" s="15"/>
      <c r="V11" s="15"/>
      <c r="W11" s="15"/>
      <c r="X11" s="15"/>
      <c r="Y11" s="15"/>
    </row>
    <row r="12" spans="1:25" ht="15" x14ac:dyDescent="0.25">
      <c r="A12" s="3"/>
      <c r="B12" s="15"/>
      <c r="C12" s="15"/>
      <c r="D12" s="15"/>
      <c r="E12" s="15"/>
      <c r="F12" s="15"/>
      <c r="G12" s="15"/>
      <c r="H12" s="15"/>
      <c r="I12" s="15"/>
      <c r="J12" s="15"/>
      <c r="K12" s="15"/>
      <c r="L12" s="15"/>
      <c r="M12" s="15"/>
      <c r="N12" s="15"/>
      <c r="O12" s="15"/>
      <c r="P12" s="15"/>
      <c r="Q12" s="15"/>
      <c r="R12" s="15"/>
      <c r="S12" s="15"/>
      <c r="T12" s="15"/>
      <c r="U12" s="15"/>
      <c r="V12" s="15"/>
      <c r="W12" s="15"/>
      <c r="X12" s="15"/>
      <c r="Y12" s="15"/>
    </row>
    <row r="13" spans="1:25" ht="15" x14ac:dyDescent="0.25">
      <c r="A13" s="3"/>
      <c r="B13" s="15"/>
      <c r="C13" s="15"/>
      <c r="D13" s="15"/>
      <c r="E13" s="15"/>
      <c r="F13" s="15"/>
      <c r="G13" s="15"/>
      <c r="H13" s="15"/>
      <c r="I13" s="15"/>
      <c r="J13" s="15"/>
      <c r="K13" s="15"/>
      <c r="L13" s="15"/>
      <c r="M13" s="15"/>
      <c r="N13" s="15"/>
      <c r="O13" s="15"/>
      <c r="P13" s="15"/>
      <c r="Q13" s="15"/>
      <c r="R13" s="15"/>
      <c r="S13" s="15"/>
      <c r="T13" s="15"/>
      <c r="U13" s="15"/>
      <c r="V13" s="15"/>
      <c r="W13" s="15"/>
      <c r="X13" s="15"/>
      <c r="Y13" s="15"/>
    </row>
    <row r="14" spans="1:25" s="15" customFormat="1" ht="18.75" thickBot="1" x14ac:dyDescent="0.3">
      <c r="A14" s="13"/>
      <c r="B14" s="22"/>
      <c r="C14" s="22"/>
      <c r="D14" s="22"/>
      <c r="E14" s="22"/>
      <c r="F14" s="22"/>
      <c r="G14" s="22"/>
      <c r="H14" s="22"/>
      <c r="I14" s="22"/>
      <c r="J14" s="22"/>
      <c r="K14" s="22"/>
    </row>
    <row r="15" spans="1:25" ht="18.75" thickBot="1" x14ac:dyDescent="0.3">
      <c r="A15" s="3"/>
      <c r="B15" s="252" t="s">
        <v>116</v>
      </c>
      <c r="C15" s="253"/>
      <c r="D15" s="253"/>
      <c r="E15" s="254"/>
      <c r="F15" s="53"/>
      <c r="G15" s="217" t="s">
        <v>115</v>
      </c>
      <c r="H15" s="219"/>
      <c r="I15" s="118"/>
      <c r="J15" s="191" t="s">
        <v>2</v>
      </c>
      <c r="K15" s="185"/>
      <c r="L15" s="4"/>
    </row>
    <row r="16" spans="1:25" ht="18.75" thickBot="1" x14ac:dyDescent="0.3">
      <c r="B16" s="217" t="s">
        <v>0</v>
      </c>
      <c r="C16" s="218"/>
      <c r="D16" s="218"/>
      <c r="E16" s="219"/>
      <c r="F16" s="44"/>
      <c r="G16" s="217" t="s">
        <v>1</v>
      </c>
      <c r="H16" s="219"/>
      <c r="I16" s="44"/>
      <c r="J16" s="192"/>
      <c r="K16" s="193"/>
      <c r="L16" s="4"/>
    </row>
    <row r="17" spans="1:23" s="12" customFormat="1" ht="36.75" x14ac:dyDescent="0.25">
      <c r="A17" s="10"/>
      <c r="B17" s="45" t="s">
        <v>180</v>
      </c>
      <c r="C17" s="46" t="s">
        <v>132</v>
      </c>
      <c r="D17" s="119" t="s">
        <v>81</v>
      </c>
      <c r="E17" s="47" t="s">
        <v>135</v>
      </c>
      <c r="F17" s="59"/>
      <c r="G17" s="45" t="s">
        <v>133</v>
      </c>
      <c r="H17" s="47" t="s">
        <v>181</v>
      </c>
      <c r="I17" s="50"/>
      <c r="J17" s="51" t="s">
        <v>150</v>
      </c>
      <c r="K17" s="52" t="s">
        <v>182</v>
      </c>
      <c r="L17" s="14"/>
      <c r="M17" s="15"/>
      <c r="N17" s="15"/>
      <c r="O17" s="15"/>
      <c r="P17" s="15"/>
      <c r="Q17" s="15"/>
      <c r="R17" s="15"/>
      <c r="S17" s="15"/>
      <c r="T17" s="15"/>
      <c r="U17" s="15"/>
      <c r="V17" s="15"/>
      <c r="W17" s="15"/>
    </row>
    <row r="18" spans="1:23" ht="18.75" thickBot="1" x14ac:dyDescent="0.3">
      <c r="A18" s="3"/>
      <c r="B18" s="128">
        <v>1000</v>
      </c>
      <c r="C18" s="129">
        <v>1.1000000000000001</v>
      </c>
      <c r="D18" s="139">
        <v>1</v>
      </c>
      <c r="E18" s="140">
        <v>0.22</v>
      </c>
      <c r="F18" s="59"/>
      <c r="G18" s="128">
        <v>9</v>
      </c>
      <c r="H18" s="140">
        <v>500</v>
      </c>
      <c r="I18" s="44"/>
      <c r="J18" s="54">
        <f>G18-(H18*10^-6)*B18-D18*C18</f>
        <v>7.4</v>
      </c>
      <c r="K18" s="55">
        <f>((E18*G18)/H18)*10^3</f>
        <v>3.96</v>
      </c>
      <c r="L18" s="4"/>
    </row>
    <row r="19" spans="1:23" ht="18.75" thickBot="1" x14ac:dyDescent="0.3">
      <c r="A19" s="3"/>
      <c r="B19" s="56"/>
      <c r="C19" s="56"/>
      <c r="D19" s="56"/>
      <c r="E19" s="56"/>
      <c r="F19" s="57"/>
      <c r="G19" s="87"/>
      <c r="H19" s="53"/>
      <c r="I19" s="57"/>
      <c r="J19" s="57"/>
      <c r="K19" s="57"/>
      <c r="L19" s="2"/>
      <c r="M19" s="2"/>
      <c r="N19" s="2"/>
      <c r="O19" s="2"/>
      <c r="P19" s="2"/>
      <c r="Q19" s="2"/>
      <c r="R19" s="2"/>
      <c r="S19" s="2"/>
      <c r="T19" s="2"/>
      <c r="U19" s="2"/>
      <c r="V19" s="2"/>
    </row>
    <row r="20" spans="1:23" ht="18" x14ac:dyDescent="0.25">
      <c r="A20" s="3"/>
      <c r="B20" s="58" t="s">
        <v>6</v>
      </c>
      <c r="C20" s="270" t="s">
        <v>7</v>
      </c>
      <c r="D20" s="271"/>
      <c r="E20" s="271"/>
      <c r="F20" s="272"/>
      <c r="G20" s="63"/>
      <c r="H20" s="67"/>
      <c r="I20" s="53"/>
      <c r="J20" s="53"/>
      <c r="K20" s="53"/>
      <c r="W20" s="11"/>
    </row>
    <row r="21" spans="1:23" ht="18" x14ac:dyDescent="0.25">
      <c r="A21" s="3"/>
      <c r="B21" s="62" t="s">
        <v>8</v>
      </c>
      <c r="C21" s="267" t="s">
        <v>9</v>
      </c>
      <c r="D21" s="268"/>
      <c r="E21" s="268"/>
      <c r="F21" s="269"/>
      <c r="G21" s="8"/>
      <c r="H21" s="89"/>
      <c r="I21" s="53"/>
      <c r="J21" s="53"/>
      <c r="K21" s="53"/>
      <c r="W21" s="4"/>
    </row>
    <row r="22" spans="1:23" ht="18" x14ac:dyDescent="0.25">
      <c r="A22" s="3"/>
      <c r="B22" s="120" t="s">
        <v>127</v>
      </c>
      <c r="C22" s="178" t="s">
        <v>82</v>
      </c>
      <c r="D22" s="178"/>
      <c r="E22" s="178"/>
      <c r="F22" s="179"/>
      <c r="G22" s="63"/>
      <c r="H22" s="89"/>
      <c r="I22" s="53"/>
      <c r="J22" s="53"/>
      <c r="K22" s="53"/>
      <c r="W22" s="4"/>
    </row>
    <row r="23" spans="1:23" ht="18" x14ac:dyDescent="0.25">
      <c r="A23" s="3"/>
      <c r="B23" s="121" t="s">
        <v>131</v>
      </c>
      <c r="C23" s="181" t="s">
        <v>83</v>
      </c>
      <c r="D23" s="181"/>
      <c r="E23" s="181"/>
      <c r="F23" s="182"/>
      <c r="G23" s="8"/>
      <c r="H23" s="89"/>
      <c r="I23" s="53"/>
      <c r="J23" s="53"/>
      <c r="K23" s="53"/>
      <c r="W23" s="4"/>
    </row>
    <row r="24" spans="1:23" ht="18" x14ac:dyDescent="0.25">
      <c r="A24" s="3"/>
      <c r="B24" s="120" t="s">
        <v>81</v>
      </c>
      <c r="C24" s="178" t="s">
        <v>84</v>
      </c>
      <c r="D24" s="178"/>
      <c r="E24" s="178"/>
      <c r="F24" s="179"/>
      <c r="G24" s="4"/>
      <c r="H24" s="89"/>
      <c r="I24" s="53"/>
      <c r="J24" s="53"/>
      <c r="K24" s="53"/>
      <c r="W24" s="4"/>
    </row>
    <row r="25" spans="1:23" ht="18" x14ac:dyDescent="0.25">
      <c r="A25" s="3"/>
      <c r="B25" s="122" t="s">
        <v>128</v>
      </c>
      <c r="C25" s="181" t="s">
        <v>85</v>
      </c>
      <c r="D25" s="181"/>
      <c r="E25" s="181"/>
      <c r="F25" s="182"/>
      <c r="G25" s="4"/>
      <c r="H25" s="89"/>
      <c r="I25" s="53"/>
      <c r="J25" s="53"/>
      <c r="K25" s="53"/>
      <c r="W25" s="4"/>
    </row>
    <row r="26" spans="1:23" ht="18" x14ac:dyDescent="0.25">
      <c r="A26" s="3"/>
      <c r="B26" s="120" t="s">
        <v>129</v>
      </c>
      <c r="C26" s="178" t="s">
        <v>86</v>
      </c>
      <c r="D26" s="178"/>
      <c r="E26" s="178"/>
      <c r="F26" s="179"/>
      <c r="G26" s="4"/>
      <c r="H26" s="89"/>
      <c r="I26" s="53"/>
      <c r="J26" s="53"/>
      <c r="K26" s="53"/>
      <c r="W26" s="4"/>
    </row>
    <row r="27" spans="1:23" ht="18" x14ac:dyDescent="0.25">
      <c r="A27" s="3"/>
      <c r="B27" s="122" t="s">
        <v>134</v>
      </c>
      <c r="C27" s="181" t="s">
        <v>87</v>
      </c>
      <c r="D27" s="181"/>
      <c r="E27" s="181"/>
      <c r="F27" s="182"/>
      <c r="G27" s="4"/>
      <c r="H27" s="89"/>
      <c r="I27" s="53"/>
      <c r="J27" s="53"/>
      <c r="K27" s="53"/>
      <c r="W27" s="4"/>
    </row>
    <row r="28" spans="1:23" ht="18" x14ac:dyDescent="0.25">
      <c r="A28" s="3"/>
      <c r="B28" s="120" t="s">
        <v>149</v>
      </c>
      <c r="C28" s="178" t="s">
        <v>88</v>
      </c>
      <c r="D28" s="178"/>
      <c r="E28" s="178"/>
      <c r="F28" s="179"/>
      <c r="G28" s="4"/>
      <c r="H28" s="89"/>
      <c r="I28" s="53"/>
      <c r="J28" s="53"/>
      <c r="K28" s="53"/>
      <c r="W28" s="4"/>
    </row>
    <row r="29" spans="1:23" ht="25.5" customHeight="1" thickBot="1" x14ac:dyDescent="0.3">
      <c r="A29" s="3"/>
      <c r="B29" s="123" t="s">
        <v>130</v>
      </c>
      <c r="C29" s="175" t="s">
        <v>89</v>
      </c>
      <c r="D29" s="175"/>
      <c r="E29" s="175"/>
      <c r="F29" s="176"/>
      <c r="G29" s="4"/>
      <c r="H29" s="89"/>
      <c r="I29" s="53"/>
      <c r="J29" s="53"/>
      <c r="K29" s="53"/>
      <c r="W29" s="4"/>
    </row>
    <row r="30" spans="1:23" ht="18" x14ac:dyDescent="0.25">
      <c r="B30" s="87"/>
      <c r="C30" s="87"/>
      <c r="D30" s="87"/>
      <c r="E30" s="87"/>
      <c r="F30" s="91"/>
      <c r="H30" s="93"/>
      <c r="I30" s="53"/>
      <c r="J30" s="53"/>
      <c r="K30" s="53"/>
      <c r="W30" s="4"/>
    </row>
    <row r="31" spans="1:23" ht="18" x14ac:dyDescent="0.25">
      <c r="B31" s="53"/>
      <c r="C31" s="53"/>
      <c r="D31" s="53"/>
      <c r="E31" s="53"/>
      <c r="F31" s="64"/>
      <c r="H31" s="93"/>
      <c r="I31" s="53"/>
      <c r="J31" s="53"/>
      <c r="K31" s="53"/>
      <c r="W31" s="4"/>
    </row>
    <row r="32" spans="1:23" ht="18" x14ac:dyDescent="0.25">
      <c r="B32" s="53"/>
      <c r="C32" s="53"/>
      <c r="D32" s="53"/>
      <c r="E32" s="53"/>
      <c r="F32" s="64"/>
      <c r="G32" s="64"/>
      <c r="H32" s="93"/>
      <c r="I32" s="53"/>
      <c r="J32" s="53"/>
      <c r="K32" s="53"/>
      <c r="W32" s="4"/>
    </row>
    <row r="33" spans="2:23" ht="18" x14ac:dyDescent="0.25">
      <c r="B33" s="53"/>
      <c r="C33" s="53"/>
      <c r="D33" s="53"/>
      <c r="E33" s="53"/>
      <c r="F33" s="64"/>
      <c r="G33" s="64"/>
      <c r="H33" s="93"/>
      <c r="I33" s="53"/>
      <c r="J33" s="53"/>
      <c r="K33" s="53"/>
      <c r="W33" s="4"/>
    </row>
    <row r="34" spans="2:23" x14ac:dyDescent="0.25">
      <c r="F34" s="6"/>
      <c r="G34" s="6"/>
      <c r="H34" s="3"/>
      <c r="W34" s="4"/>
    </row>
    <row r="35" spans="2:23" x14ac:dyDescent="0.25">
      <c r="B35" s="7"/>
      <c r="F35" s="6"/>
      <c r="G35" s="6"/>
      <c r="H35" s="3"/>
      <c r="W35" s="4"/>
    </row>
    <row r="36" spans="2:23" x14ac:dyDescent="0.25">
      <c r="F36" s="7"/>
      <c r="G36" s="6"/>
      <c r="H36" s="3"/>
      <c r="W36" s="4"/>
    </row>
    <row r="37" spans="2:23" x14ac:dyDescent="0.25">
      <c r="F37" s="7"/>
      <c r="H37" s="3"/>
      <c r="W37" s="4"/>
    </row>
    <row r="38" spans="2:23" x14ac:dyDescent="0.25">
      <c r="F38" s="7"/>
      <c r="G38" s="6"/>
      <c r="H38" s="3"/>
      <c r="W38" s="4"/>
    </row>
    <row r="39" spans="2:23" x14ac:dyDescent="0.25">
      <c r="F39" s="7"/>
      <c r="G39" s="6"/>
      <c r="H39" s="3"/>
      <c r="W39" s="36"/>
    </row>
    <row r="40" spans="2:23" x14ac:dyDescent="0.25">
      <c r="F40" s="7"/>
      <c r="G40" s="6"/>
      <c r="H40" s="3"/>
      <c r="W40" s="36"/>
    </row>
    <row r="41" spans="2:23" x14ac:dyDescent="0.25">
      <c r="F41" s="7"/>
      <c r="H41" s="3"/>
      <c r="W41" s="36"/>
    </row>
    <row r="42" spans="2:23" hidden="1" x14ac:dyDescent="0.25">
      <c r="F42" s="7"/>
      <c r="W42" s="36"/>
    </row>
    <row r="43" spans="2:23" ht="15" hidden="1" x14ac:dyDescent="0.25">
      <c r="F43" s="7"/>
      <c r="I43" s="31"/>
      <c r="J43" s="31"/>
      <c r="K43" s="31"/>
      <c r="L43" s="31"/>
      <c r="M43" s="31"/>
      <c r="N43" s="31"/>
      <c r="O43" s="31"/>
      <c r="P43" s="31"/>
      <c r="Q43" s="31"/>
      <c r="R43" s="31"/>
      <c r="S43" s="31"/>
      <c r="T43" s="31"/>
      <c r="U43" s="31"/>
      <c r="V43" s="31"/>
      <c r="W43" s="36"/>
    </row>
    <row r="44" spans="2:23" ht="15" hidden="1" x14ac:dyDescent="0.25">
      <c r="F44" s="7"/>
      <c r="I44" s="31"/>
      <c r="J44" s="31"/>
      <c r="K44" s="31"/>
      <c r="L44" s="31"/>
      <c r="M44" s="31"/>
      <c r="N44" s="31"/>
      <c r="O44" s="31"/>
      <c r="P44" s="31"/>
      <c r="Q44" s="31"/>
      <c r="R44" s="31"/>
      <c r="S44" s="31"/>
      <c r="T44" s="31"/>
      <c r="U44" s="31"/>
      <c r="V44" s="31"/>
      <c r="W44" s="36"/>
    </row>
    <row r="45" spans="2:23" ht="15" hidden="1" x14ac:dyDescent="0.25">
      <c r="F45" s="7"/>
      <c r="I45" s="31"/>
      <c r="J45" s="31"/>
      <c r="K45" s="31"/>
      <c r="L45" s="31"/>
      <c r="M45" s="31"/>
      <c r="N45" s="31"/>
      <c r="O45" s="31"/>
      <c r="P45" s="31"/>
      <c r="Q45" s="31"/>
      <c r="R45" s="31"/>
      <c r="S45" s="31"/>
      <c r="T45" s="31"/>
      <c r="U45" s="31"/>
      <c r="V45" s="31"/>
      <c r="W45" s="36"/>
    </row>
    <row r="46" spans="2:23" ht="15" hidden="1" x14ac:dyDescent="0.25">
      <c r="F46" s="7"/>
      <c r="I46" s="31"/>
      <c r="J46" s="31"/>
      <c r="K46" s="31"/>
      <c r="L46" s="31"/>
      <c r="M46" s="31"/>
      <c r="N46" s="31"/>
      <c r="O46" s="31"/>
      <c r="P46" s="31"/>
      <c r="Q46" s="31"/>
      <c r="R46" s="31"/>
      <c r="S46" s="31"/>
      <c r="T46" s="31"/>
      <c r="U46" s="31"/>
      <c r="V46" s="31"/>
      <c r="W46" s="36"/>
    </row>
    <row r="47" spans="2:23" ht="15" hidden="1" x14ac:dyDescent="0.25">
      <c r="F47" s="7"/>
      <c r="I47" s="31"/>
      <c r="J47" s="31"/>
      <c r="K47" s="31"/>
      <c r="L47" s="31"/>
      <c r="M47" s="31"/>
      <c r="N47" s="31"/>
      <c r="O47" s="31"/>
      <c r="P47" s="31"/>
      <c r="Q47" s="31"/>
      <c r="R47" s="31"/>
      <c r="S47" s="31"/>
      <c r="T47" s="31"/>
      <c r="U47" s="31"/>
      <c r="V47" s="31"/>
      <c r="W47" s="36"/>
    </row>
    <row r="48" spans="2:23" ht="15" hidden="1" x14ac:dyDescent="0.25">
      <c r="F48" s="7"/>
      <c r="I48" s="31"/>
      <c r="J48" s="31"/>
      <c r="K48" s="31"/>
      <c r="L48" s="31"/>
      <c r="M48" s="31"/>
      <c r="N48" s="31"/>
      <c r="O48" s="31"/>
      <c r="P48" s="31"/>
      <c r="Q48" s="31"/>
      <c r="R48" s="31"/>
      <c r="S48" s="31"/>
      <c r="T48" s="31"/>
      <c r="U48" s="31"/>
      <c r="V48" s="31"/>
      <c r="W48" s="36"/>
    </row>
    <row r="49" spans="6:23" ht="15" hidden="1" x14ac:dyDescent="0.25">
      <c r="F49" s="7"/>
      <c r="I49" s="31"/>
      <c r="J49" s="31"/>
      <c r="K49" s="31"/>
      <c r="L49" s="31"/>
      <c r="M49" s="31"/>
      <c r="N49" s="31"/>
      <c r="O49" s="31"/>
      <c r="P49" s="31"/>
      <c r="Q49" s="31"/>
      <c r="R49" s="31"/>
      <c r="S49" s="31"/>
      <c r="T49" s="31"/>
      <c r="U49" s="31"/>
      <c r="V49" s="31"/>
      <c r="W49" s="36"/>
    </row>
    <row r="50" spans="6:23" ht="15" hidden="1" x14ac:dyDescent="0.25">
      <c r="F50" s="7"/>
      <c r="I50" s="31"/>
      <c r="J50" s="31"/>
      <c r="K50" s="31"/>
      <c r="L50" s="31"/>
      <c r="M50" s="31"/>
      <c r="N50" s="31"/>
      <c r="O50" s="31"/>
      <c r="P50" s="31"/>
      <c r="Q50" s="31"/>
      <c r="R50" s="31"/>
      <c r="S50" s="31"/>
      <c r="T50" s="31"/>
      <c r="U50" s="31"/>
      <c r="V50" s="31"/>
      <c r="W50" s="36"/>
    </row>
    <row r="51" spans="6:23" ht="15" hidden="1" x14ac:dyDescent="0.25">
      <c r="F51" s="7"/>
      <c r="I51" s="31"/>
      <c r="J51" s="31"/>
      <c r="K51" s="31"/>
      <c r="L51" s="31"/>
      <c r="M51" s="31"/>
      <c r="N51" s="31"/>
      <c r="O51" s="31"/>
      <c r="P51" s="31"/>
      <c r="Q51" s="31"/>
      <c r="R51" s="31"/>
      <c r="S51" s="31"/>
      <c r="T51" s="31"/>
      <c r="U51" s="31"/>
      <c r="V51" s="31"/>
      <c r="W51" s="36"/>
    </row>
    <row r="52" spans="6:23" ht="15" hidden="1" x14ac:dyDescent="0.25">
      <c r="F52" s="7"/>
      <c r="I52" s="31"/>
      <c r="J52" s="31"/>
      <c r="K52" s="31"/>
      <c r="L52" s="31"/>
      <c r="M52" s="31"/>
      <c r="N52" s="31"/>
      <c r="O52" s="31"/>
      <c r="P52" s="31"/>
      <c r="Q52" s="31"/>
      <c r="R52" s="31"/>
      <c r="S52" s="31"/>
      <c r="T52" s="31"/>
      <c r="U52" s="31"/>
      <c r="V52" s="31"/>
      <c r="W52" s="36"/>
    </row>
    <row r="53" spans="6:23" ht="15" hidden="1" x14ac:dyDescent="0.25">
      <c r="F53" s="7"/>
      <c r="I53" s="31"/>
      <c r="J53" s="31"/>
      <c r="K53" s="31"/>
      <c r="L53" s="31"/>
      <c r="M53" s="31"/>
      <c r="N53" s="31"/>
      <c r="O53" s="31"/>
      <c r="P53" s="31"/>
      <c r="Q53" s="31"/>
      <c r="R53" s="31"/>
      <c r="S53" s="31"/>
      <c r="T53" s="31"/>
      <c r="U53" s="31"/>
      <c r="V53" s="31"/>
      <c r="W53" s="36"/>
    </row>
    <row r="54" spans="6:23" ht="15" hidden="1" x14ac:dyDescent="0.25">
      <c r="F54" s="7"/>
      <c r="I54" s="31"/>
      <c r="J54" s="31"/>
      <c r="K54" s="31"/>
      <c r="L54" s="31"/>
      <c r="M54" s="31"/>
      <c r="N54" s="31"/>
      <c r="O54" s="31"/>
      <c r="P54" s="31"/>
      <c r="Q54" s="31"/>
      <c r="R54" s="31"/>
      <c r="S54" s="31"/>
      <c r="T54" s="31"/>
      <c r="U54" s="31"/>
      <c r="V54" s="31"/>
      <c r="W54" s="36"/>
    </row>
    <row r="55" spans="6:23" ht="15" hidden="1" x14ac:dyDescent="0.25">
      <c r="F55" s="7"/>
      <c r="I55" s="31"/>
      <c r="J55" s="31"/>
      <c r="K55" s="31"/>
      <c r="L55" s="31"/>
      <c r="M55" s="31"/>
      <c r="N55" s="31"/>
      <c r="O55" s="31"/>
      <c r="P55" s="31"/>
      <c r="Q55" s="31"/>
      <c r="R55" s="31"/>
      <c r="S55" s="31"/>
      <c r="T55" s="31"/>
      <c r="U55" s="31"/>
      <c r="V55" s="31"/>
      <c r="W55" s="36"/>
    </row>
    <row r="56" spans="6:23" ht="15" hidden="1" x14ac:dyDescent="0.25">
      <c r="F56" s="7"/>
      <c r="I56" s="31"/>
      <c r="J56" s="31"/>
      <c r="K56" s="31"/>
      <c r="L56" s="31"/>
      <c r="M56" s="31"/>
      <c r="N56" s="31"/>
      <c r="O56" s="31"/>
      <c r="P56" s="31"/>
      <c r="Q56" s="31"/>
      <c r="R56" s="31"/>
      <c r="S56" s="31"/>
      <c r="T56" s="31"/>
      <c r="U56" s="31"/>
      <c r="V56" s="31"/>
      <c r="W56" s="36"/>
    </row>
    <row r="57" spans="6:23" ht="15" hidden="1" x14ac:dyDescent="0.25">
      <c r="F57" s="7"/>
      <c r="I57" s="31"/>
      <c r="J57" s="31"/>
      <c r="K57" s="31"/>
      <c r="L57" s="31"/>
      <c r="M57" s="31"/>
      <c r="N57" s="31"/>
      <c r="O57" s="31"/>
      <c r="P57" s="31"/>
      <c r="Q57" s="31"/>
      <c r="R57" s="31"/>
      <c r="S57" s="31"/>
      <c r="T57" s="31"/>
      <c r="U57" s="31"/>
      <c r="V57" s="31"/>
      <c r="W57" s="36"/>
    </row>
    <row r="58" spans="6:23" ht="15" hidden="1" x14ac:dyDescent="0.25">
      <c r="I58" s="31"/>
      <c r="J58" s="31"/>
      <c r="K58" s="31"/>
      <c r="L58" s="31"/>
      <c r="M58" s="31"/>
      <c r="N58" s="31"/>
      <c r="O58" s="31"/>
      <c r="P58" s="31"/>
      <c r="Q58" s="31"/>
      <c r="R58" s="31"/>
      <c r="S58" s="31"/>
      <c r="T58" s="31"/>
      <c r="U58" s="31"/>
      <c r="V58" s="31"/>
      <c r="W58" s="36"/>
    </row>
    <row r="59" spans="6:23" ht="18" hidden="1" x14ac:dyDescent="0.25">
      <c r="I59" s="31"/>
      <c r="J59" s="31"/>
      <c r="K59" s="31"/>
      <c r="L59" s="31"/>
      <c r="M59" s="31"/>
      <c r="N59" s="31"/>
      <c r="O59" s="35"/>
      <c r="P59" s="35"/>
      <c r="Q59" s="35"/>
      <c r="R59" s="35"/>
      <c r="S59" s="35"/>
      <c r="T59" s="35"/>
      <c r="U59" s="35"/>
      <c r="V59" s="31"/>
      <c r="W59" s="36"/>
    </row>
    <row r="60" spans="6:23" ht="18" hidden="1" x14ac:dyDescent="0.25">
      <c r="I60" s="31"/>
      <c r="J60" s="31"/>
      <c r="K60" s="31"/>
      <c r="L60" s="31"/>
      <c r="M60" s="31"/>
      <c r="N60" s="31"/>
      <c r="O60" s="35"/>
      <c r="P60" s="35"/>
      <c r="Q60" s="35"/>
      <c r="R60" s="35"/>
      <c r="S60" s="35"/>
      <c r="T60" s="35"/>
      <c r="U60" s="35"/>
      <c r="V60" s="31"/>
      <c r="W60" s="36"/>
    </row>
    <row r="61" spans="6:23" ht="18" hidden="1" x14ac:dyDescent="0.25">
      <c r="I61" s="34"/>
      <c r="J61" s="34"/>
      <c r="K61" s="34"/>
      <c r="L61" s="34"/>
      <c r="M61" s="34"/>
      <c r="N61" s="34"/>
      <c r="O61" s="35"/>
      <c r="P61" s="35"/>
      <c r="Q61" s="35"/>
      <c r="R61" s="35"/>
      <c r="S61" s="35"/>
      <c r="T61" s="35"/>
      <c r="U61" s="35"/>
      <c r="V61" s="31"/>
      <c r="W61" s="36"/>
    </row>
    <row r="62" spans="6:23" hidden="1" x14ac:dyDescent="0.25">
      <c r="O62" s="5"/>
      <c r="P62" s="5"/>
      <c r="Q62" s="5"/>
      <c r="R62" s="5"/>
      <c r="S62" s="5"/>
      <c r="T62" s="5"/>
      <c r="U62" s="5"/>
      <c r="V62" s="5"/>
    </row>
  </sheetData>
  <sheetProtection password="EB8B" sheet="1" objects="1" scenarios="1"/>
  <mergeCells count="17">
    <mergeCell ref="J15:K16"/>
    <mergeCell ref="B1:W3"/>
    <mergeCell ref="B4:W4"/>
    <mergeCell ref="C21:F21"/>
    <mergeCell ref="C22:F22"/>
    <mergeCell ref="C20:F20"/>
    <mergeCell ref="B16:E16"/>
    <mergeCell ref="G16:H16"/>
    <mergeCell ref="B15:E15"/>
    <mergeCell ref="G15:H15"/>
    <mergeCell ref="C23:F23"/>
    <mergeCell ref="C24:F24"/>
    <mergeCell ref="C25:F25"/>
    <mergeCell ref="C26:F26"/>
    <mergeCell ref="C29:F29"/>
    <mergeCell ref="C28:F28"/>
    <mergeCell ref="C27:F27"/>
  </mergeCell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58"/>
  <sheetViews>
    <sheetView tabSelected="1" zoomScale="85" zoomScaleNormal="85" workbookViewId="0">
      <selection activeCell="H19" sqref="H19"/>
    </sheetView>
  </sheetViews>
  <sheetFormatPr defaultColWidth="0" defaultRowHeight="14.25" zeroHeight="1" x14ac:dyDescent="0.25"/>
  <cols>
    <col min="1" max="1" width="3.7109375" style="1" customWidth="1"/>
    <col min="2" max="2" width="25.28515625" style="1" bestFit="1" customWidth="1"/>
    <col min="3" max="3" width="14.85546875" style="1" customWidth="1"/>
    <col min="4" max="4" width="16.140625" style="1" customWidth="1"/>
    <col min="5" max="5" width="10.85546875" style="1" customWidth="1"/>
    <col min="6" max="6" width="16.140625" style="1" customWidth="1"/>
    <col min="7" max="7" width="13.28515625" style="1" customWidth="1"/>
    <col min="8" max="8" width="19.42578125" style="1" customWidth="1"/>
    <col min="9" max="9" width="10.42578125" style="1" customWidth="1"/>
    <col min="10" max="10" width="9.85546875" style="1" customWidth="1"/>
    <col min="11" max="11" width="28.140625" style="1" bestFit="1" customWidth="1"/>
    <col min="12" max="12" width="9.42578125" style="1" customWidth="1"/>
    <col min="13" max="13" width="16" style="1" customWidth="1"/>
    <col min="14" max="14" width="14.140625" style="1" bestFit="1" customWidth="1"/>
    <col min="15" max="26" width="8.7109375" style="1" customWidth="1"/>
    <col min="27" max="16384" width="8.7109375" style="1" hidden="1"/>
  </cols>
  <sheetData>
    <row r="1" spans="1:26" ht="14.25" customHeight="1" x14ac:dyDescent="0.25">
      <c r="B1" s="162"/>
      <c r="C1" s="163"/>
      <c r="D1" s="163"/>
      <c r="E1" s="163"/>
      <c r="F1" s="163"/>
      <c r="G1" s="163"/>
      <c r="H1" s="163"/>
      <c r="I1" s="163"/>
      <c r="J1" s="163"/>
      <c r="K1" s="163"/>
      <c r="L1" s="163"/>
      <c r="M1" s="163"/>
      <c r="N1" s="163"/>
      <c r="O1" s="163"/>
      <c r="P1" s="163"/>
      <c r="Q1" s="163"/>
      <c r="R1" s="163"/>
      <c r="S1" s="163"/>
      <c r="T1" s="163"/>
      <c r="U1" s="163"/>
      <c r="V1" s="163"/>
      <c r="W1" s="163"/>
      <c r="X1" s="163"/>
      <c r="Y1" s="164"/>
      <c r="Z1" s="4"/>
    </row>
    <row r="2" spans="1:26" ht="14.25" customHeight="1" x14ac:dyDescent="0.25">
      <c r="A2" s="3"/>
      <c r="B2" s="165"/>
      <c r="C2" s="166"/>
      <c r="D2" s="166"/>
      <c r="E2" s="166"/>
      <c r="F2" s="166"/>
      <c r="G2" s="166"/>
      <c r="H2" s="166"/>
      <c r="I2" s="166"/>
      <c r="J2" s="166"/>
      <c r="K2" s="166"/>
      <c r="L2" s="166"/>
      <c r="M2" s="166"/>
      <c r="N2" s="166"/>
      <c r="O2" s="166"/>
      <c r="P2" s="166"/>
      <c r="Q2" s="166"/>
      <c r="R2" s="166"/>
      <c r="S2" s="166"/>
      <c r="T2" s="166"/>
      <c r="U2" s="166"/>
      <c r="V2" s="166"/>
      <c r="W2" s="166"/>
      <c r="X2" s="166"/>
      <c r="Y2" s="167"/>
      <c r="Z2" s="4"/>
    </row>
    <row r="3" spans="1:26" ht="15" customHeight="1" thickBot="1" x14ac:dyDescent="0.3">
      <c r="A3" s="3"/>
      <c r="B3" s="168"/>
      <c r="C3" s="169"/>
      <c r="D3" s="169"/>
      <c r="E3" s="169"/>
      <c r="F3" s="169"/>
      <c r="G3" s="169"/>
      <c r="H3" s="169"/>
      <c r="I3" s="169"/>
      <c r="J3" s="169"/>
      <c r="K3" s="169"/>
      <c r="L3" s="169"/>
      <c r="M3" s="169"/>
      <c r="N3" s="169"/>
      <c r="O3" s="169"/>
      <c r="P3" s="169"/>
      <c r="Q3" s="169"/>
      <c r="R3" s="169"/>
      <c r="S3" s="169"/>
      <c r="T3" s="169"/>
      <c r="U3" s="169"/>
      <c r="V3" s="169"/>
      <c r="W3" s="169"/>
      <c r="X3" s="169"/>
      <c r="Y3" s="170"/>
      <c r="Z3" s="4"/>
    </row>
    <row r="4" spans="1:26" ht="15.75" thickBot="1" x14ac:dyDescent="0.3">
      <c r="A4" s="3"/>
      <c r="B4" s="171"/>
      <c r="C4" s="172"/>
      <c r="D4" s="172"/>
      <c r="E4" s="172"/>
      <c r="F4" s="172"/>
      <c r="G4" s="172"/>
      <c r="H4" s="172"/>
      <c r="I4" s="172"/>
      <c r="J4" s="172"/>
      <c r="K4" s="172"/>
      <c r="L4" s="172"/>
      <c r="M4" s="172"/>
      <c r="N4" s="172"/>
      <c r="O4" s="172"/>
      <c r="P4" s="172"/>
      <c r="Q4" s="172"/>
      <c r="R4" s="172"/>
      <c r="S4" s="172"/>
      <c r="T4" s="172"/>
      <c r="U4" s="172"/>
      <c r="V4" s="172"/>
      <c r="W4" s="172"/>
      <c r="X4" s="172"/>
      <c r="Y4" s="173"/>
      <c r="Z4" s="4"/>
    </row>
    <row r="5" spans="1:26" x14ac:dyDescent="0.25">
      <c r="A5" s="3"/>
      <c r="B5" s="5"/>
      <c r="C5" s="5"/>
      <c r="D5" s="5"/>
      <c r="E5" s="5"/>
      <c r="F5" s="5"/>
      <c r="G5" s="5"/>
      <c r="H5" s="5"/>
      <c r="I5" s="5"/>
      <c r="J5" s="5"/>
      <c r="K5" s="5"/>
      <c r="L5" s="5"/>
      <c r="M5" s="5"/>
      <c r="N5" s="5"/>
      <c r="O5" s="5"/>
      <c r="P5" s="5"/>
      <c r="Q5" s="5"/>
      <c r="R5" s="5"/>
      <c r="S5" s="5"/>
      <c r="T5" s="5"/>
      <c r="U5" s="5"/>
      <c r="V5" s="5"/>
      <c r="W5" s="5"/>
      <c r="X5" s="5"/>
      <c r="Y5" s="5"/>
    </row>
    <row r="6" spans="1:26" x14ac:dyDescent="0.25">
      <c r="A6" s="3"/>
    </row>
    <row r="7" spans="1:26" x14ac:dyDescent="0.25">
      <c r="A7" s="3"/>
    </row>
    <row r="8" spans="1:26" x14ac:dyDescent="0.25">
      <c r="A8" s="3"/>
    </row>
    <row r="9" spans="1:26" x14ac:dyDescent="0.25">
      <c r="A9" s="3"/>
    </row>
    <row r="10" spans="1:26" x14ac:dyDescent="0.25">
      <c r="A10" s="3"/>
    </row>
    <row r="11" spans="1:26" x14ac:dyDescent="0.25">
      <c r="A11" s="3"/>
    </row>
    <row r="12" spans="1:26" x14ac:dyDescent="0.25">
      <c r="A12" s="3"/>
    </row>
    <row r="13" spans="1:26" x14ac:dyDescent="0.25">
      <c r="A13" s="3"/>
    </row>
    <row r="14" spans="1:26" x14ac:dyDescent="0.25">
      <c r="A14" s="3"/>
    </row>
    <row r="15" spans="1:26" ht="15" thickBot="1" x14ac:dyDescent="0.3">
      <c r="A15" s="3"/>
    </row>
    <row r="16" spans="1:26" ht="18.75" thickBot="1" x14ac:dyDescent="0.3">
      <c r="A16" s="3"/>
      <c r="B16" s="252" t="s">
        <v>140</v>
      </c>
      <c r="C16" s="253"/>
      <c r="D16" s="253"/>
      <c r="E16" s="253"/>
      <c r="F16" s="253"/>
      <c r="G16" s="253"/>
      <c r="H16" s="254"/>
      <c r="I16" s="124"/>
      <c r="J16" s="53"/>
      <c r="K16" s="37" t="s">
        <v>115</v>
      </c>
      <c r="L16" s="57"/>
      <c r="M16" s="191" t="s">
        <v>2</v>
      </c>
      <c r="N16" s="185"/>
      <c r="O16" s="59"/>
      <c r="P16" s="53"/>
    </row>
    <row r="17" spans="1:23" ht="18.75" thickBot="1" x14ac:dyDescent="0.3">
      <c r="B17" s="217" t="s">
        <v>0</v>
      </c>
      <c r="C17" s="218"/>
      <c r="D17" s="218"/>
      <c r="E17" s="218"/>
      <c r="F17" s="218"/>
      <c r="G17" s="218"/>
      <c r="H17" s="219"/>
      <c r="I17" s="124"/>
      <c r="J17" s="53"/>
      <c r="K17" s="37" t="s">
        <v>1</v>
      </c>
      <c r="L17" s="53"/>
      <c r="M17" s="192"/>
      <c r="N17" s="193"/>
      <c r="O17" s="59"/>
      <c r="P17" s="53"/>
    </row>
    <row r="18" spans="1:23" s="12" customFormat="1" ht="36.75" x14ac:dyDescent="0.25">
      <c r="A18" s="10"/>
      <c r="B18" s="45" t="s">
        <v>37</v>
      </c>
      <c r="C18" s="46" t="s">
        <v>90</v>
      </c>
      <c r="D18" s="46" t="s">
        <v>91</v>
      </c>
      <c r="E18" s="46" t="s">
        <v>92</v>
      </c>
      <c r="F18" s="46" t="s">
        <v>132</v>
      </c>
      <c r="G18" s="119" t="s">
        <v>93</v>
      </c>
      <c r="H18" s="47" t="s">
        <v>135</v>
      </c>
      <c r="I18" s="124"/>
      <c r="J18" s="53"/>
      <c r="K18" s="125" t="s">
        <v>137</v>
      </c>
      <c r="L18" s="22"/>
      <c r="M18" s="51" t="s">
        <v>136</v>
      </c>
      <c r="N18" s="52" t="s">
        <v>183</v>
      </c>
      <c r="O18" s="22"/>
      <c r="P18" s="126"/>
      <c r="Q18" s="15"/>
      <c r="R18" s="15"/>
      <c r="S18" s="15"/>
      <c r="T18" s="15"/>
      <c r="U18" s="15"/>
      <c r="V18" s="15"/>
      <c r="W18" s="15"/>
    </row>
    <row r="19" spans="1:23" ht="18.75" thickBot="1" x14ac:dyDescent="0.3">
      <c r="A19" s="3"/>
      <c r="B19" s="128">
        <v>15</v>
      </c>
      <c r="C19" s="129">
        <v>1000</v>
      </c>
      <c r="D19" s="129">
        <v>3300</v>
      </c>
      <c r="E19" s="141">
        <v>1000</v>
      </c>
      <c r="F19" s="129">
        <v>0.6</v>
      </c>
      <c r="G19" s="139">
        <v>1</v>
      </c>
      <c r="H19" s="130">
        <v>1</v>
      </c>
      <c r="I19" s="124"/>
      <c r="J19" s="53"/>
      <c r="K19" s="142">
        <v>0.7</v>
      </c>
      <c r="L19" s="53"/>
      <c r="M19" s="54">
        <f>K19*((D19+E19)/E19)-G19*F19</f>
        <v>2.4099999999999997</v>
      </c>
      <c r="N19" s="55">
        <f>(-((C19+D19)/(C19+D19+E19))*E19*(H19*10^-9)*LN(1-((C19+D19+E19)/E19)*(K19/B19)))*10^9</f>
        <v>230.52285634806589</v>
      </c>
      <c r="O19" s="53"/>
      <c r="P19" s="59"/>
    </row>
    <row r="20" spans="1:23" ht="18.75" thickBot="1" x14ac:dyDescent="0.3">
      <c r="A20" s="3"/>
      <c r="B20" s="56"/>
      <c r="C20" s="56"/>
      <c r="D20" s="56"/>
      <c r="E20" s="56"/>
      <c r="F20" s="56"/>
      <c r="G20" s="56"/>
      <c r="H20" s="56"/>
      <c r="I20" s="127"/>
      <c r="J20" s="53"/>
      <c r="K20" s="56"/>
      <c r="L20" s="57"/>
      <c r="M20" s="57"/>
      <c r="N20" s="57"/>
      <c r="O20" s="57"/>
      <c r="P20" s="57"/>
      <c r="Q20" s="2"/>
      <c r="R20" s="2"/>
      <c r="S20" s="2"/>
      <c r="T20" s="2"/>
    </row>
    <row r="21" spans="1:23" ht="18" x14ac:dyDescent="0.25">
      <c r="A21" s="3"/>
      <c r="B21" s="191" t="s">
        <v>6</v>
      </c>
      <c r="C21" s="277"/>
      <c r="D21" s="183" t="s">
        <v>7</v>
      </c>
      <c r="E21" s="184"/>
      <c r="F21" s="184"/>
      <c r="G21" s="184"/>
      <c r="H21" s="185"/>
      <c r="I21" s="124"/>
      <c r="J21" s="59"/>
      <c r="K21" s="53"/>
      <c r="L21" s="53"/>
      <c r="M21" s="53"/>
      <c r="N21" s="53"/>
      <c r="O21" s="53"/>
      <c r="P21" s="53"/>
      <c r="W21" s="12"/>
    </row>
    <row r="22" spans="1:23" ht="18" x14ac:dyDescent="0.25">
      <c r="A22" s="3"/>
      <c r="B22" s="273" t="s">
        <v>37</v>
      </c>
      <c r="C22" s="274"/>
      <c r="D22" s="177" t="s">
        <v>94</v>
      </c>
      <c r="E22" s="178"/>
      <c r="F22" s="178"/>
      <c r="G22" s="178"/>
      <c r="H22" s="179"/>
      <c r="I22" s="124"/>
      <c r="J22" s="59"/>
      <c r="K22" s="53"/>
      <c r="L22" s="53"/>
      <c r="M22" s="53"/>
      <c r="N22" s="53"/>
      <c r="O22" s="53"/>
      <c r="P22" s="53"/>
    </row>
    <row r="23" spans="1:23" ht="18" x14ac:dyDescent="0.25">
      <c r="A23" s="3"/>
      <c r="B23" s="275" t="s">
        <v>127</v>
      </c>
      <c r="C23" s="276"/>
      <c r="D23" s="180" t="s">
        <v>82</v>
      </c>
      <c r="E23" s="181"/>
      <c r="F23" s="181"/>
      <c r="G23" s="181"/>
      <c r="H23" s="182"/>
      <c r="I23" s="124"/>
      <c r="J23" s="59"/>
      <c r="K23" s="53"/>
      <c r="L23" s="53"/>
      <c r="M23" s="53"/>
      <c r="N23" s="53"/>
      <c r="O23" s="53"/>
      <c r="P23" s="53"/>
    </row>
    <row r="24" spans="1:23" ht="18" x14ac:dyDescent="0.25">
      <c r="A24" s="3"/>
      <c r="B24" s="273" t="s">
        <v>95</v>
      </c>
      <c r="C24" s="274"/>
      <c r="D24" s="177" t="s">
        <v>96</v>
      </c>
      <c r="E24" s="178"/>
      <c r="F24" s="178"/>
      <c r="G24" s="178"/>
      <c r="H24" s="179"/>
      <c r="I24" s="124"/>
      <c r="J24" s="59"/>
      <c r="K24" s="53"/>
      <c r="L24" s="53"/>
      <c r="M24" s="53"/>
      <c r="N24" s="53"/>
      <c r="O24" s="53"/>
      <c r="P24" s="53"/>
    </row>
    <row r="25" spans="1:23" ht="18" x14ac:dyDescent="0.25">
      <c r="A25" s="3"/>
      <c r="B25" s="275" t="s">
        <v>97</v>
      </c>
      <c r="C25" s="276"/>
      <c r="D25" s="180" t="s">
        <v>98</v>
      </c>
      <c r="E25" s="181"/>
      <c r="F25" s="181"/>
      <c r="G25" s="181"/>
      <c r="H25" s="182"/>
      <c r="I25" s="124"/>
      <c r="J25" s="59"/>
      <c r="K25" s="53"/>
      <c r="L25" s="53"/>
      <c r="M25" s="53"/>
      <c r="N25" s="53"/>
      <c r="O25" s="53"/>
      <c r="P25" s="53"/>
    </row>
    <row r="26" spans="1:23" ht="18" x14ac:dyDescent="0.25">
      <c r="A26" s="3"/>
      <c r="B26" s="273" t="s">
        <v>99</v>
      </c>
      <c r="C26" s="274"/>
      <c r="D26" s="177" t="s">
        <v>98</v>
      </c>
      <c r="E26" s="178"/>
      <c r="F26" s="178"/>
      <c r="G26" s="178"/>
      <c r="H26" s="179"/>
      <c r="I26" s="124"/>
      <c r="J26" s="59"/>
      <c r="K26" s="53"/>
      <c r="L26" s="53"/>
      <c r="M26" s="53"/>
      <c r="N26" s="53"/>
      <c r="O26" s="53"/>
      <c r="P26" s="53"/>
    </row>
    <row r="27" spans="1:23" ht="18" x14ac:dyDescent="0.25">
      <c r="A27" s="3"/>
      <c r="B27" s="275" t="s">
        <v>131</v>
      </c>
      <c r="C27" s="276"/>
      <c r="D27" s="180" t="s">
        <v>83</v>
      </c>
      <c r="E27" s="181"/>
      <c r="F27" s="181"/>
      <c r="G27" s="181"/>
      <c r="H27" s="182"/>
      <c r="I27" s="124"/>
      <c r="J27" s="59"/>
      <c r="K27" s="53"/>
      <c r="L27" s="53"/>
      <c r="M27" s="53"/>
      <c r="N27" s="53"/>
      <c r="O27" s="53"/>
      <c r="P27" s="53"/>
    </row>
    <row r="28" spans="1:23" ht="18" x14ac:dyDescent="0.25">
      <c r="B28" s="275" t="s">
        <v>93</v>
      </c>
      <c r="C28" s="276"/>
      <c r="D28" s="177" t="s">
        <v>84</v>
      </c>
      <c r="E28" s="178"/>
      <c r="F28" s="178"/>
      <c r="G28" s="178"/>
      <c r="H28" s="179"/>
      <c r="I28" s="124"/>
      <c r="J28" s="59"/>
      <c r="K28" s="53"/>
      <c r="L28" s="53"/>
      <c r="M28" s="53"/>
      <c r="N28" s="53"/>
      <c r="O28" s="53"/>
      <c r="P28" s="53"/>
    </row>
    <row r="29" spans="1:23" ht="18" x14ac:dyDescent="0.25">
      <c r="B29" s="273" t="s">
        <v>128</v>
      </c>
      <c r="C29" s="274"/>
      <c r="D29" s="180" t="s">
        <v>148</v>
      </c>
      <c r="E29" s="181"/>
      <c r="F29" s="181"/>
      <c r="G29" s="181"/>
      <c r="H29" s="182"/>
      <c r="I29" s="124"/>
      <c r="J29" s="59"/>
      <c r="K29" s="53"/>
      <c r="L29" s="53"/>
      <c r="M29" s="53"/>
      <c r="N29" s="53"/>
      <c r="O29" s="53"/>
      <c r="P29" s="53"/>
    </row>
    <row r="30" spans="1:23" ht="18" x14ac:dyDescent="0.25">
      <c r="B30" s="275" t="s">
        <v>138</v>
      </c>
      <c r="C30" s="276"/>
      <c r="D30" s="177" t="s">
        <v>100</v>
      </c>
      <c r="E30" s="178"/>
      <c r="F30" s="178"/>
      <c r="G30" s="178"/>
      <c r="H30" s="179"/>
      <c r="I30" s="124"/>
      <c r="J30" s="59"/>
      <c r="K30" s="53"/>
      <c r="L30" s="53"/>
      <c r="M30" s="53"/>
      <c r="N30" s="53"/>
      <c r="O30" s="53"/>
      <c r="P30" s="53"/>
    </row>
    <row r="31" spans="1:23" ht="18" x14ac:dyDescent="0.25">
      <c r="B31" s="273" t="s">
        <v>139</v>
      </c>
      <c r="C31" s="274"/>
      <c r="D31" s="180" t="s">
        <v>101</v>
      </c>
      <c r="E31" s="181"/>
      <c r="F31" s="181"/>
      <c r="G31" s="181"/>
      <c r="H31" s="182"/>
      <c r="I31" s="124"/>
      <c r="J31" s="59"/>
      <c r="K31" s="53"/>
      <c r="L31" s="53"/>
      <c r="M31" s="53"/>
      <c r="N31" s="53"/>
      <c r="O31" s="53"/>
      <c r="P31" s="53"/>
    </row>
    <row r="32" spans="1:23" ht="18.75" thickBot="1" x14ac:dyDescent="0.3">
      <c r="B32" s="278" t="s">
        <v>130</v>
      </c>
      <c r="C32" s="279"/>
      <c r="D32" s="280" t="s">
        <v>102</v>
      </c>
      <c r="E32" s="281"/>
      <c r="F32" s="281"/>
      <c r="G32" s="281"/>
      <c r="H32" s="282"/>
      <c r="I32" s="124"/>
      <c r="J32" s="59"/>
      <c r="K32" s="53"/>
      <c r="L32" s="53"/>
      <c r="M32" s="53"/>
      <c r="N32" s="53"/>
      <c r="O32" s="53"/>
      <c r="P32" s="53"/>
    </row>
    <row r="33" spans="2:20" ht="18" x14ac:dyDescent="0.25">
      <c r="B33" s="87"/>
      <c r="C33" s="87"/>
      <c r="D33" s="87"/>
      <c r="E33" s="87"/>
      <c r="F33" s="87"/>
      <c r="G33" s="87"/>
      <c r="H33" s="87"/>
      <c r="I33" s="127"/>
      <c r="J33" s="53"/>
      <c r="K33" s="53"/>
      <c r="L33" s="53"/>
      <c r="M33" s="53"/>
      <c r="N33" s="53"/>
      <c r="O33" s="53"/>
      <c r="P33" s="53"/>
    </row>
    <row r="34" spans="2:20" ht="18" x14ac:dyDescent="0.25">
      <c r="B34" s="53"/>
      <c r="C34" s="53"/>
      <c r="D34" s="53"/>
      <c r="E34" s="53"/>
      <c r="F34" s="53"/>
      <c r="G34" s="53"/>
      <c r="H34" s="53"/>
      <c r="I34" s="127"/>
      <c r="J34" s="53"/>
      <c r="K34" s="53"/>
      <c r="L34" s="53"/>
      <c r="M34" s="53"/>
      <c r="N34" s="53"/>
      <c r="O34" s="53"/>
      <c r="P34" s="53"/>
    </row>
    <row r="35" spans="2:20" ht="18" x14ac:dyDescent="0.25">
      <c r="B35" s="53"/>
      <c r="C35" s="64"/>
      <c r="D35" s="64"/>
      <c r="E35" s="64"/>
      <c r="F35" s="53"/>
      <c r="G35" s="53"/>
      <c r="H35" s="53"/>
      <c r="I35" s="127"/>
      <c r="J35" s="53"/>
      <c r="K35" s="53"/>
      <c r="L35" s="53"/>
      <c r="M35" s="53"/>
      <c r="N35" s="53"/>
      <c r="O35" s="53"/>
      <c r="P35" s="53"/>
    </row>
    <row r="36" spans="2:20" ht="18" x14ac:dyDescent="0.25">
      <c r="B36" s="53"/>
      <c r="C36" s="53"/>
      <c r="D36" s="53"/>
      <c r="E36" s="53"/>
      <c r="F36" s="53"/>
      <c r="G36" s="53"/>
      <c r="H36" s="53"/>
      <c r="I36" s="127"/>
      <c r="J36" s="53"/>
      <c r="K36" s="53"/>
      <c r="L36" s="53"/>
      <c r="M36" s="53"/>
      <c r="N36" s="53"/>
      <c r="O36" s="53"/>
      <c r="P36" s="53"/>
    </row>
    <row r="37" spans="2:20" ht="18" x14ac:dyDescent="0.25">
      <c r="B37" s="53"/>
      <c r="C37" s="87"/>
      <c r="D37" s="87"/>
      <c r="E37" s="53"/>
      <c r="F37" s="53"/>
      <c r="G37" s="53"/>
      <c r="H37" s="53"/>
      <c r="I37" s="127"/>
      <c r="J37" s="92"/>
      <c r="K37" s="87"/>
      <c r="L37" s="87"/>
      <c r="M37" s="87"/>
      <c r="N37" s="92"/>
      <c r="O37" s="87"/>
      <c r="P37" s="87"/>
      <c r="Q37" s="5"/>
      <c r="R37" s="5"/>
      <c r="S37" s="5"/>
      <c r="T37" s="5"/>
    </row>
    <row r="38" spans="2:20" ht="18" x14ac:dyDescent="0.25">
      <c r="B38" s="53"/>
      <c r="C38" s="53"/>
      <c r="D38" s="53"/>
      <c r="E38" s="53"/>
      <c r="F38" s="53"/>
      <c r="G38" s="53"/>
      <c r="H38" s="53"/>
      <c r="I38" s="127"/>
      <c r="J38" s="127"/>
      <c r="K38" s="53"/>
      <c r="L38" s="53"/>
      <c r="M38" s="53"/>
      <c r="N38" s="53"/>
      <c r="O38" s="53"/>
      <c r="P38" s="53"/>
    </row>
    <row r="39" spans="2:20" ht="18" x14ac:dyDescent="0.25">
      <c r="B39" s="53"/>
      <c r="C39" s="53"/>
      <c r="D39" s="53"/>
      <c r="E39" s="53"/>
      <c r="F39" s="53"/>
      <c r="G39" s="53"/>
      <c r="H39" s="53"/>
      <c r="I39" s="127"/>
      <c r="J39" s="127"/>
      <c r="K39" s="53"/>
      <c r="L39" s="53"/>
      <c r="M39" s="53"/>
      <c r="N39" s="53"/>
      <c r="O39" s="53"/>
      <c r="P39" s="53"/>
    </row>
    <row r="40" spans="2:20" ht="18" x14ac:dyDescent="0.25">
      <c r="B40" s="53"/>
      <c r="C40" s="53"/>
      <c r="D40" s="53"/>
      <c r="E40" s="53"/>
      <c r="F40" s="53"/>
      <c r="G40" s="53"/>
      <c r="H40" s="53"/>
      <c r="I40" s="127"/>
      <c r="J40" s="127"/>
      <c r="K40" s="53"/>
      <c r="L40" s="53"/>
      <c r="M40" s="53"/>
      <c r="N40" s="53"/>
      <c r="O40" s="53"/>
      <c r="P40" s="53"/>
    </row>
    <row r="41" spans="2:20" ht="18" x14ac:dyDescent="0.25">
      <c r="B41" s="53"/>
      <c r="C41" s="53"/>
      <c r="D41" s="53"/>
      <c r="E41" s="53"/>
      <c r="F41" s="53"/>
      <c r="G41" s="53"/>
      <c r="H41" s="53"/>
      <c r="I41" s="127"/>
      <c r="J41" s="127"/>
      <c r="K41" s="53"/>
      <c r="L41" s="53"/>
      <c r="M41" s="53"/>
      <c r="N41" s="53"/>
      <c r="O41" s="53"/>
      <c r="P41" s="53"/>
    </row>
    <row r="42" spans="2:20" ht="18" x14ac:dyDescent="0.25">
      <c r="B42" s="53"/>
      <c r="C42" s="53"/>
      <c r="D42" s="53"/>
      <c r="E42" s="53"/>
      <c r="F42" s="53"/>
      <c r="G42" s="53"/>
      <c r="H42" s="53"/>
      <c r="I42" s="127"/>
      <c r="J42" s="127"/>
      <c r="K42" s="53"/>
      <c r="L42" s="53"/>
      <c r="M42" s="53"/>
      <c r="N42" s="53"/>
      <c r="O42" s="53"/>
      <c r="P42" s="53"/>
    </row>
    <row r="43" spans="2:20" x14ac:dyDescent="0.25">
      <c r="I43" s="7"/>
      <c r="J43" s="7"/>
    </row>
    <row r="44" spans="2:20" x14ac:dyDescent="0.25">
      <c r="I44" s="7"/>
      <c r="J44" s="7"/>
    </row>
    <row r="45" spans="2:20" hidden="1" x14ac:dyDescent="0.25">
      <c r="I45" s="7"/>
      <c r="J45" s="7"/>
    </row>
    <row r="46" spans="2:20" hidden="1" x14ac:dyDescent="0.25">
      <c r="I46" s="7"/>
      <c r="J46" s="7"/>
    </row>
    <row r="47" spans="2:20" hidden="1" x14ac:dyDescent="0.25">
      <c r="I47" s="7"/>
      <c r="J47" s="7"/>
    </row>
    <row r="48" spans="2:20" hidden="1" x14ac:dyDescent="0.25">
      <c r="I48" s="7"/>
      <c r="J48" s="7"/>
    </row>
    <row r="49" spans="9:10" hidden="1" x14ac:dyDescent="0.25">
      <c r="I49" s="7"/>
      <c r="J49" s="7"/>
    </row>
    <row r="50" spans="9:10" hidden="1" x14ac:dyDescent="0.25">
      <c r="I50" s="7"/>
      <c r="J50" s="7"/>
    </row>
    <row r="51" spans="9:10" hidden="1" x14ac:dyDescent="0.25">
      <c r="I51" s="7"/>
      <c r="J51" s="7"/>
    </row>
    <row r="52" spans="9:10" hidden="1" x14ac:dyDescent="0.25">
      <c r="I52" s="7"/>
      <c r="J52" s="7"/>
    </row>
    <row r="53" spans="9:10" hidden="1" x14ac:dyDescent="0.25">
      <c r="I53" s="7"/>
      <c r="J53" s="7"/>
    </row>
    <row r="54" spans="9:10" hidden="1" x14ac:dyDescent="0.25">
      <c r="I54" s="7"/>
      <c r="J54" s="7"/>
    </row>
    <row r="55" spans="9:10" hidden="1" x14ac:dyDescent="0.25">
      <c r="I55" s="7"/>
      <c r="J55" s="7"/>
    </row>
    <row r="56" spans="9:10" hidden="1" x14ac:dyDescent="0.25">
      <c r="I56" s="7"/>
      <c r="J56" s="7"/>
    </row>
    <row r="57" spans="9:10" hidden="1" x14ac:dyDescent="0.25">
      <c r="I57" s="7"/>
      <c r="J57" s="7"/>
    </row>
    <row r="58" spans="9:10" hidden="1" x14ac:dyDescent="0.25">
      <c r="I58" s="7"/>
      <c r="J58" s="7"/>
    </row>
  </sheetData>
  <sheetProtection password="EB8B" sheet="1" objects="1" scenarios="1"/>
  <mergeCells count="29">
    <mergeCell ref="B1:Y3"/>
    <mergeCell ref="B4:Y4"/>
    <mergeCell ref="M16:N17"/>
    <mergeCell ref="B16:H16"/>
    <mergeCell ref="B17:H17"/>
    <mergeCell ref="D27:H27"/>
    <mergeCell ref="B28:C28"/>
    <mergeCell ref="D28:H28"/>
    <mergeCell ref="B32:C32"/>
    <mergeCell ref="D32:H32"/>
    <mergeCell ref="B27:C27"/>
    <mergeCell ref="B30:C30"/>
    <mergeCell ref="B29:C29"/>
    <mergeCell ref="D29:H29"/>
    <mergeCell ref="D30:H30"/>
    <mergeCell ref="B31:C31"/>
    <mergeCell ref="D31:H31"/>
    <mergeCell ref="B21:C21"/>
    <mergeCell ref="D21:H21"/>
    <mergeCell ref="B22:C22"/>
    <mergeCell ref="D22:H22"/>
    <mergeCell ref="B23:C23"/>
    <mergeCell ref="D23:H23"/>
    <mergeCell ref="B24:C24"/>
    <mergeCell ref="D24:H24"/>
    <mergeCell ref="B25:C25"/>
    <mergeCell ref="D25:H25"/>
    <mergeCell ref="B26:C26"/>
    <mergeCell ref="D26:H26"/>
  </mergeCell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Y54"/>
  <sheetViews>
    <sheetView zoomScale="70" zoomScaleNormal="70" workbookViewId="0">
      <selection activeCell="B14" sqref="B14"/>
    </sheetView>
  </sheetViews>
  <sheetFormatPr defaultColWidth="0" defaultRowHeight="14.25" zeroHeight="1" x14ac:dyDescent="0.25"/>
  <cols>
    <col min="1" max="1" width="3.7109375" style="1" customWidth="1"/>
    <col min="2" max="2" width="27.140625" style="1" customWidth="1"/>
    <col min="3" max="3" width="19.85546875" style="1" customWidth="1"/>
    <col min="4" max="4" width="12.7109375" style="1" customWidth="1"/>
    <col min="5" max="5" width="29.140625" style="1" customWidth="1"/>
    <col min="6" max="6" width="24" style="1" customWidth="1"/>
    <col min="7" max="7" width="11.42578125" style="1" customWidth="1"/>
    <col min="8" max="8" width="19.42578125" style="1" customWidth="1"/>
    <col min="9" max="9" width="22.42578125" style="1" customWidth="1"/>
    <col min="10" max="10" width="25.7109375" style="1" customWidth="1"/>
    <col min="11" max="24" width="8.7109375" style="1" customWidth="1"/>
    <col min="25" max="26" width="8.7109375" style="1" hidden="1" customWidth="1"/>
    <col min="27" max="16384" width="8.7109375" style="1" hidden="1"/>
  </cols>
  <sheetData>
    <row r="1" spans="1:25" x14ac:dyDescent="0.25">
      <c r="B1" s="162"/>
      <c r="C1" s="163"/>
      <c r="D1" s="163"/>
      <c r="E1" s="163"/>
      <c r="F1" s="163"/>
      <c r="G1" s="163"/>
      <c r="H1" s="163"/>
      <c r="I1" s="163"/>
      <c r="J1" s="163"/>
      <c r="K1" s="163"/>
      <c r="L1" s="163"/>
      <c r="M1" s="163"/>
      <c r="N1" s="163"/>
      <c r="O1" s="163"/>
      <c r="P1" s="163"/>
      <c r="Q1" s="163"/>
      <c r="R1" s="163"/>
      <c r="S1" s="163"/>
      <c r="T1" s="163"/>
      <c r="U1" s="163"/>
      <c r="V1" s="163"/>
      <c r="W1" s="164"/>
    </row>
    <row r="2" spans="1:25" x14ac:dyDescent="0.25">
      <c r="A2" s="3"/>
      <c r="B2" s="165"/>
      <c r="C2" s="166"/>
      <c r="D2" s="166"/>
      <c r="E2" s="166"/>
      <c r="F2" s="166"/>
      <c r="G2" s="166"/>
      <c r="H2" s="166"/>
      <c r="I2" s="166"/>
      <c r="J2" s="166"/>
      <c r="K2" s="166"/>
      <c r="L2" s="166"/>
      <c r="M2" s="166"/>
      <c r="N2" s="166"/>
      <c r="O2" s="166"/>
      <c r="P2" s="166"/>
      <c r="Q2" s="166"/>
      <c r="R2" s="166"/>
      <c r="S2" s="166"/>
      <c r="T2" s="166"/>
      <c r="U2" s="166"/>
      <c r="V2" s="166"/>
      <c r="W2" s="167"/>
    </row>
    <row r="3" spans="1:25" ht="15" thickBot="1" x14ac:dyDescent="0.3">
      <c r="A3" s="3"/>
      <c r="B3" s="168"/>
      <c r="C3" s="169"/>
      <c r="D3" s="169"/>
      <c r="E3" s="169"/>
      <c r="F3" s="169"/>
      <c r="G3" s="169"/>
      <c r="H3" s="169"/>
      <c r="I3" s="169"/>
      <c r="J3" s="169"/>
      <c r="K3" s="169"/>
      <c r="L3" s="169"/>
      <c r="M3" s="169"/>
      <c r="N3" s="169"/>
      <c r="O3" s="169"/>
      <c r="P3" s="169"/>
      <c r="Q3" s="169"/>
      <c r="R3" s="169"/>
      <c r="S3" s="169"/>
      <c r="T3" s="169"/>
      <c r="U3" s="169"/>
      <c r="V3" s="169"/>
      <c r="W3" s="170"/>
    </row>
    <row r="4" spans="1:25" ht="15.75" thickBot="1" x14ac:dyDescent="0.3">
      <c r="A4" s="6"/>
      <c r="B4" s="171"/>
      <c r="C4" s="172"/>
      <c r="D4" s="172"/>
      <c r="E4" s="172"/>
      <c r="F4" s="172"/>
      <c r="G4" s="172"/>
      <c r="H4" s="172"/>
      <c r="I4" s="172"/>
      <c r="J4" s="172"/>
      <c r="K4" s="172"/>
      <c r="L4" s="172"/>
      <c r="M4" s="172"/>
      <c r="N4" s="172"/>
      <c r="O4" s="172"/>
      <c r="P4" s="172"/>
      <c r="Q4" s="172"/>
      <c r="R4" s="172"/>
      <c r="S4" s="172"/>
      <c r="T4" s="172"/>
      <c r="U4" s="172"/>
      <c r="V4" s="172"/>
      <c r="W4" s="173"/>
      <c r="X4" s="6"/>
      <c r="Y4" s="6"/>
    </row>
    <row r="5" spans="1:25" x14ac:dyDescent="0.25">
      <c r="A5" s="6"/>
      <c r="B5" s="9"/>
      <c r="C5" s="9"/>
      <c r="D5" s="9"/>
      <c r="E5" s="9"/>
      <c r="F5" s="9"/>
      <c r="G5" s="9"/>
      <c r="H5" s="9"/>
      <c r="I5" s="9"/>
      <c r="J5" s="9"/>
      <c r="K5" s="9"/>
      <c r="L5" s="9"/>
      <c r="M5" s="9"/>
      <c r="N5" s="9"/>
      <c r="O5" s="9"/>
      <c r="P5" s="9"/>
      <c r="Q5" s="9"/>
      <c r="R5" s="9"/>
      <c r="S5" s="9"/>
      <c r="T5" s="9"/>
      <c r="U5" s="9"/>
      <c r="V5" s="9"/>
      <c r="W5" s="9"/>
      <c r="X5" s="6"/>
      <c r="Y5" s="6"/>
    </row>
    <row r="6" spans="1:25" x14ac:dyDescent="0.25">
      <c r="A6" s="6"/>
      <c r="B6" s="6"/>
      <c r="C6" s="6"/>
      <c r="D6" s="6"/>
      <c r="E6" s="6"/>
      <c r="F6" s="6"/>
      <c r="G6" s="6"/>
      <c r="H6" s="6"/>
      <c r="I6" s="6"/>
      <c r="J6" s="6"/>
      <c r="K6" s="6"/>
      <c r="L6" s="6"/>
      <c r="M6" s="6"/>
      <c r="N6" s="6"/>
      <c r="O6" s="6"/>
      <c r="P6" s="6"/>
      <c r="Q6" s="6"/>
      <c r="R6" s="6"/>
      <c r="S6" s="6"/>
      <c r="T6" s="6"/>
      <c r="U6" s="6"/>
      <c r="V6" s="6"/>
      <c r="W6" s="6"/>
      <c r="X6" s="6"/>
      <c r="Y6" s="6"/>
    </row>
    <row r="7" spans="1:25" x14ac:dyDescent="0.25">
      <c r="A7" s="6"/>
      <c r="B7" s="6"/>
      <c r="C7" s="6"/>
      <c r="D7" s="6"/>
      <c r="E7" s="6"/>
      <c r="F7" s="6"/>
      <c r="G7" s="6"/>
      <c r="H7" s="6"/>
      <c r="I7" s="6"/>
      <c r="J7" s="6"/>
      <c r="K7" s="6"/>
      <c r="L7" s="6"/>
      <c r="M7" s="6"/>
      <c r="N7" s="6"/>
      <c r="O7" s="6"/>
      <c r="P7" s="6"/>
      <c r="Q7" s="6"/>
      <c r="R7" s="6"/>
      <c r="S7" s="6"/>
      <c r="T7" s="6"/>
      <c r="U7" s="6"/>
      <c r="V7" s="6"/>
      <c r="W7" s="6"/>
      <c r="X7" s="6"/>
      <c r="Y7" s="6"/>
    </row>
    <row r="8" spans="1:25" x14ac:dyDescent="0.25">
      <c r="A8" s="6"/>
      <c r="B8" s="6"/>
      <c r="C8" s="6"/>
      <c r="D8" s="6"/>
      <c r="E8" s="6"/>
      <c r="F8" s="6"/>
      <c r="G8" s="6"/>
      <c r="H8" s="6"/>
      <c r="I8" s="6"/>
      <c r="J8" s="6"/>
      <c r="K8" s="6"/>
      <c r="L8" s="6"/>
      <c r="M8" s="6"/>
      <c r="N8" s="6"/>
      <c r="O8" s="6"/>
      <c r="P8" s="6"/>
      <c r="Q8" s="6"/>
      <c r="R8" s="6"/>
      <c r="S8" s="6"/>
      <c r="T8" s="6"/>
      <c r="U8" s="6"/>
      <c r="V8" s="6"/>
      <c r="W8" s="6"/>
      <c r="X8" s="6"/>
      <c r="Y8" s="6"/>
    </row>
    <row r="9" spans="1:25" x14ac:dyDescent="0.25">
      <c r="A9" s="6"/>
      <c r="B9" s="6"/>
      <c r="C9" s="6"/>
      <c r="D9" s="6"/>
      <c r="E9" s="6"/>
      <c r="F9" s="6"/>
      <c r="G9" s="6"/>
      <c r="H9" s="6"/>
      <c r="I9" s="6"/>
      <c r="J9" s="6"/>
      <c r="K9" s="6"/>
      <c r="L9" s="6"/>
      <c r="M9" s="6"/>
      <c r="N9" s="6"/>
      <c r="O9" s="6"/>
      <c r="P9" s="6"/>
      <c r="Q9" s="6"/>
      <c r="R9" s="6"/>
      <c r="S9" s="6"/>
      <c r="T9" s="6"/>
      <c r="U9" s="6"/>
      <c r="V9" s="6"/>
      <c r="W9" s="6"/>
      <c r="X9" s="6"/>
      <c r="Y9" s="6"/>
    </row>
    <row r="10" spans="1:25" x14ac:dyDescent="0.25">
      <c r="A10" s="6"/>
      <c r="B10" s="6"/>
      <c r="C10" s="6"/>
      <c r="D10" s="6"/>
      <c r="E10" s="6"/>
      <c r="F10" s="6"/>
      <c r="G10" s="6"/>
      <c r="H10" s="6"/>
      <c r="I10" s="6"/>
      <c r="J10" s="6"/>
      <c r="K10" s="6"/>
      <c r="L10" s="6"/>
      <c r="M10" s="6"/>
      <c r="N10" s="6"/>
      <c r="O10" s="6"/>
      <c r="P10" s="6"/>
      <c r="Q10" s="6"/>
      <c r="R10" s="6"/>
      <c r="S10" s="6"/>
      <c r="T10" s="6"/>
      <c r="U10" s="6"/>
      <c r="V10" s="6"/>
      <c r="W10" s="6"/>
      <c r="X10" s="6"/>
      <c r="Y10" s="6"/>
    </row>
    <row r="11" spans="1:25" x14ac:dyDescent="0.25">
      <c r="A11" s="6"/>
      <c r="B11" s="6"/>
      <c r="C11" s="6"/>
      <c r="D11" s="6"/>
      <c r="E11" s="6"/>
      <c r="F11" s="6"/>
      <c r="G11" s="6"/>
      <c r="H11" s="6"/>
      <c r="I11" s="6"/>
      <c r="J11" s="6"/>
      <c r="K11" s="6"/>
      <c r="L11" s="6"/>
      <c r="M11" s="6"/>
      <c r="N11" s="6"/>
      <c r="O11" s="6"/>
      <c r="P11" s="6"/>
      <c r="Q11" s="6"/>
      <c r="R11" s="6"/>
      <c r="S11" s="6"/>
      <c r="T11" s="6"/>
      <c r="U11" s="6"/>
      <c r="V11" s="6"/>
      <c r="W11" s="6"/>
      <c r="X11" s="6"/>
      <c r="Y11" s="6"/>
    </row>
    <row r="12" spans="1:25" x14ac:dyDescent="0.25">
      <c r="A12" s="6"/>
      <c r="B12" s="6"/>
      <c r="C12" s="6"/>
      <c r="D12" s="6"/>
      <c r="E12" s="6"/>
      <c r="F12" s="6"/>
      <c r="G12" s="6"/>
      <c r="H12" s="6"/>
      <c r="I12" s="6"/>
      <c r="J12" s="6"/>
      <c r="K12" s="6"/>
      <c r="L12" s="6"/>
      <c r="M12" s="6"/>
      <c r="N12" s="6"/>
      <c r="O12" s="6"/>
      <c r="P12" s="6"/>
      <c r="Q12" s="6"/>
      <c r="R12" s="6"/>
      <c r="S12" s="6"/>
      <c r="T12" s="6"/>
      <c r="U12" s="6"/>
      <c r="V12" s="6"/>
      <c r="W12" s="6"/>
      <c r="X12" s="6"/>
      <c r="Y12" s="6"/>
    </row>
    <row r="13" spans="1:25" x14ac:dyDescent="0.25">
      <c r="A13" s="6"/>
      <c r="B13" s="6"/>
      <c r="C13" s="6"/>
      <c r="D13" s="6"/>
      <c r="E13" s="6"/>
      <c r="F13" s="6"/>
      <c r="G13" s="6"/>
      <c r="H13" s="6"/>
      <c r="I13" s="6"/>
      <c r="J13" s="6"/>
      <c r="K13" s="6"/>
      <c r="L13" s="6"/>
      <c r="M13" s="6"/>
      <c r="N13" s="6"/>
      <c r="O13" s="6"/>
      <c r="P13" s="6"/>
      <c r="Q13" s="6"/>
      <c r="R13" s="6"/>
      <c r="S13" s="6"/>
      <c r="T13" s="6"/>
      <c r="U13" s="6"/>
      <c r="V13" s="6"/>
      <c r="W13" s="6"/>
      <c r="X13" s="6"/>
      <c r="Y13" s="6"/>
    </row>
    <row r="14" spans="1:25" s="15" customFormat="1" ht="15.75" thickBot="1" x14ac:dyDescent="0.3">
      <c r="A14" s="6"/>
      <c r="B14" s="6"/>
      <c r="C14" s="6"/>
      <c r="D14" s="6"/>
      <c r="E14" s="6"/>
      <c r="F14" s="6"/>
      <c r="G14" s="6"/>
      <c r="H14" s="6"/>
      <c r="I14" s="6"/>
      <c r="J14" s="6"/>
      <c r="K14" s="6"/>
      <c r="L14" s="6"/>
      <c r="M14" s="6"/>
      <c r="N14" s="6"/>
      <c r="O14" s="6"/>
      <c r="P14" s="6"/>
      <c r="Q14" s="6"/>
      <c r="R14" s="6"/>
      <c r="S14" s="6"/>
      <c r="T14" s="6"/>
      <c r="U14" s="6"/>
      <c r="V14" s="6"/>
      <c r="W14" s="6"/>
      <c r="X14" s="6"/>
      <c r="Y14" s="6"/>
    </row>
    <row r="15" spans="1:25" ht="18.75" thickBot="1" x14ac:dyDescent="0.3">
      <c r="A15" s="3"/>
      <c r="B15" s="252" t="s">
        <v>116</v>
      </c>
      <c r="C15" s="254"/>
      <c r="D15" s="44"/>
      <c r="E15" s="283" t="s">
        <v>115</v>
      </c>
      <c r="F15" s="284"/>
      <c r="G15" s="43"/>
      <c r="H15" s="191" t="s">
        <v>2</v>
      </c>
      <c r="I15" s="185"/>
      <c r="J15" s="38"/>
    </row>
    <row r="16" spans="1:25" ht="18.75" thickBot="1" x14ac:dyDescent="0.3">
      <c r="B16" s="217" t="s">
        <v>0</v>
      </c>
      <c r="C16" s="219"/>
      <c r="D16" s="44"/>
      <c r="E16" s="283" t="s">
        <v>1</v>
      </c>
      <c r="F16" s="284"/>
      <c r="G16" s="44"/>
      <c r="H16" s="192"/>
      <c r="I16" s="193"/>
      <c r="J16" s="4"/>
    </row>
    <row r="17" spans="1:23" s="12" customFormat="1" ht="36.75" x14ac:dyDescent="0.25">
      <c r="A17" s="10"/>
      <c r="B17" s="45" t="s">
        <v>103</v>
      </c>
      <c r="C17" s="47" t="s">
        <v>141</v>
      </c>
      <c r="D17" s="44"/>
      <c r="E17" s="48" t="s">
        <v>142</v>
      </c>
      <c r="F17" s="49" t="s">
        <v>143</v>
      </c>
      <c r="G17" s="50"/>
      <c r="H17" s="51" t="s">
        <v>184</v>
      </c>
      <c r="I17" s="52" t="s">
        <v>185</v>
      </c>
      <c r="J17" s="14"/>
      <c r="K17" s="15"/>
      <c r="L17" s="15"/>
      <c r="M17" s="15"/>
      <c r="N17" s="15"/>
      <c r="O17" s="15"/>
      <c r="P17" s="15"/>
      <c r="Q17" s="15"/>
      <c r="R17" s="15"/>
      <c r="S17" s="15"/>
      <c r="T17" s="15"/>
      <c r="U17" s="15"/>
      <c r="V17" s="15"/>
      <c r="W17" s="15"/>
    </row>
    <row r="18" spans="1:23" ht="18.75" thickBot="1" x14ac:dyDescent="0.3">
      <c r="A18" s="3"/>
      <c r="B18" s="128">
        <v>20</v>
      </c>
      <c r="C18" s="140">
        <v>600</v>
      </c>
      <c r="D18" s="44"/>
      <c r="E18" s="128">
        <v>400</v>
      </c>
      <c r="F18" s="130">
        <v>10</v>
      </c>
      <c r="G18" s="44"/>
      <c r="H18" s="54">
        <f>B18/F18</f>
        <v>2</v>
      </c>
      <c r="I18" s="55">
        <f>((E18*C18*10^-12)/B18)*10^6</f>
        <v>1.1999999999999999E-2</v>
      </c>
      <c r="J18" s="4"/>
    </row>
    <row r="19" spans="1:23" ht="18.75" thickBot="1" x14ac:dyDescent="0.3">
      <c r="A19" s="3"/>
      <c r="B19" s="56"/>
      <c r="C19" s="56"/>
      <c r="D19" s="57"/>
      <c r="E19" s="56"/>
      <c r="F19" s="56"/>
      <c r="G19" s="87"/>
      <c r="H19" s="53"/>
      <c r="I19" s="53"/>
      <c r="J19" s="2"/>
      <c r="K19" s="2"/>
      <c r="L19" s="2"/>
    </row>
    <row r="20" spans="1:23" ht="18" x14ac:dyDescent="0.25">
      <c r="A20" s="3"/>
      <c r="B20" s="58" t="s">
        <v>6</v>
      </c>
      <c r="C20" s="183" t="s">
        <v>7</v>
      </c>
      <c r="D20" s="184"/>
      <c r="E20" s="184"/>
      <c r="F20" s="185"/>
      <c r="G20" s="124"/>
      <c r="H20" s="127"/>
      <c r="I20" s="127"/>
      <c r="J20" s="31"/>
      <c r="K20" s="31"/>
      <c r="L20" s="31"/>
      <c r="M20" s="11"/>
      <c r="N20" s="12"/>
      <c r="O20" s="12"/>
      <c r="P20" s="12"/>
      <c r="Q20" s="12"/>
      <c r="R20" s="12"/>
      <c r="S20" s="12"/>
      <c r="T20" s="12"/>
      <c r="U20" s="12"/>
      <c r="V20" s="12"/>
      <c r="W20" s="12"/>
    </row>
    <row r="21" spans="1:23" ht="18" x14ac:dyDescent="0.25">
      <c r="A21" s="3"/>
      <c r="B21" s="62" t="s">
        <v>8</v>
      </c>
      <c r="C21" s="177" t="s">
        <v>9</v>
      </c>
      <c r="D21" s="178"/>
      <c r="E21" s="178"/>
      <c r="F21" s="179"/>
      <c r="G21" s="124"/>
      <c r="H21" s="127"/>
      <c r="I21" s="127"/>
      <c r="J21" s="31"/>
      <c r="K21" s="31"/>
      <c r="L21" s="31"/>
      <c r="M21" s="8"/>
      <c r="N21" s="6"/>
      <c r="O21" s="6"/>
      <c r="P21" s="6"/>
    </row>
    <row r="22" spans="1:23" ht="18" x14ac:dyDescent="0.25">
      <c r="A22" s="3"/>
      <c r="B22" s="65" t="s">
        <v>144</v>
      </c>
      <c r="C22" s="180" t="s">
        <v>104</v>
      </c>
      <c r="D22" s="181"/>
      <c r="E22" s="181"/>
      <c r="F22" s="182"/>
      <c r="G22" s="124"/>
      <c r="H22" s="127"/>
      <c r="I22" s="127"/>
      <c r="J22" s="31"/>
      <c r="K22" s="31"/>
      <c r="L22" s="31"/>
      <c r="M22" s="8"/>
      <c r="N22" s="6"/>
      <c r="O22" s="6"/>
      <c r="P22" s="6"/>
    </row>
    <row r="23" spans="1:23" ht="18" x14ac:dyDescent="0.25">
      <c r="A23" s="3"/>
      <c r="B23" s="62" t="s">
        <v>61</v>
      </c>
      <c r="C23" s="177" t="s">
        <v>105</v>
      </c>
      <c r="D23" s="178"/>
      <c r="E23" s="178"/>
      <c r="F23" s="179"/>
      <c r="G23" s="124"/>
      <c r="H23" s="127"/>
      <c r="I23" s="127"/>
      <c r="J23" s="31"/>
      <c r="K23" s="31"/>
      <c r="L23" s="31"/>
      <c r="M23" s="8"/>
      <c r="N23" s="6"/>
      <c r="O23" s="6"/>
      <c r="P23" s="6"/>
    </row>
    <row r="24" spans="1:23" ht="18" x14ac:dyDescent="0.25">
      <c r="B24" s="65" t="s">
        <v>145</v>
      </c>
      <c r="C24" s="180" t="s">
        <v>106</v>
      </c>
      <c r="D24" s="181"/>
      <c r="E24" s="181"/>
      <c r="F24" s="182"/>
      <c r="G24" s="124"/>
      <c r="H24" s="127"/>
      <c r="I24" s="127"/>
      <c r="J24" s="31"/>
      <c r="K24" s="31"/>
      <c r="L24" s="31"/>
      <c r="M24" s="8"/>
      <c r="N24" s="6"/>
      <c r="O24" s="6"/>
      <c r="P24" s="6"/>
    </row>
    <row r="25" spans="1:23" ht="18" x14ac:dyDescent="0.25">
      <c r="B25" s="62" t="s">
        <v>146</v>
      </c>
      <c r="C25" s="177" t="s">
        <v>107</v>
      </c>
      <c r="D25" s="178"/>
      <c r="E25" s="178"/>
      <c r="F25" s="179"/>
      <c r="G25" s="124"/>
      <c r="H25" s="127"/>
      <c r="I25" s="127"/>
      <c r="J25" s="31"/>
      <c r="K25" s="31"/>
      <c r="L25" s="31"/>
      <c r="M25" s="8"/>
      <c r="N25" s="6"/>
      <c r="O25" s="6"/>
      <c r="P25" s="6"/>
    </row>
    <row r="26" spans="1:23" ht="18.75" thickBot="1" x14ac:dyDescent="0.3">
      <c r="B26" s="66" t="s">
        <v>147</v>
      </c>
      <c r="C26" s="174" t="s">
        <v>108</v>
      </c>
      <c r="D26" s="175"/>
      <c r="E26" s="175"/>
      <c r="F26" s="176"/>
      <c r="G26" s="124"/>
      <c r="H26" s="127"/>
      <c r="I26" s="127"/>
      <c r="J26" s="31"/>
      <c r="K26" s="31"/>
      <c r="L26" s="31"/>
      <c r="M26" s="8"/>
      <c r="N26" s="6"/>
      <c r="O26" s="6"/>
      <c r="P26" s="6"/>
    </row>
    <row r="27" spans="1:23" ht="18" x14ac:dyDescent="0.25">
      <c r="B27" s="87"/>
      <c r="C27" s="87"/>
      <c r="D27" s="87"/>
      <c r="E27" s="87"/>
      <c r="F27" s="92"/>
      <c r="G27" s="127"/>
      <c r="H27" s="127"/>
      <c r="I27" s="127"/>
      <c r="J27" s="31"/>
      <c r="K27" s="31"/>
      <c r="L27" s="31"/>
      <c r="M27" s="4"/>
    </row>
    <row r="28" spans="1:23" ht="18" x14ac:dyDescent="0.25">
      <c r="B28" s="53"/>
      <c r="C28" s="53"/>
      <c r="D28" s="53"/>
      <c r="E28" s="53"/>
      <c r="F28" s="127"/>
      <c r="G28" s="127"/>
      <c r="H28" s="127"/>
      <c r="I28" s="127"/>
      <c r="J28" s="31"/>
      <c r="K28" s="31"/>
      <c r="L28" s="31"/>
      <c r="M28" s="4"/>
    </row>
    <row r="29" spans="1:23" ht="18" x14ac:dyDescent="0.25">
      <c r="B29" s="53"/>
      <c r="C29" s="53"/>
      <c r="D29" s="53"/>
      <c r="E29" s="53"/>
      <c r="F29" s="127"/>
      <c r="G29" s="127"/>
      <c r="H29" s="127"/>
      <c r="I29" s="127"/>
      <c r="J29" s="31"/>
      <c r="K29" s="31"/>
      <c r="L29" s="31"/>
      <c r="M29" s="4"/>
    </row>
    <row r="30" spans="1:23" ht="18" x14ac:dyDescent="0.25">
      <c r="B30" s="127"/>
      <c r="C30" s="53"/>
      <c r="D30" s="53"/>
      <c r="E30" s="53"/>
      <c r="F30" s="127"/>
      <c r="G30" s="127"/>
      <c r="H30" s="127"/>
      <c r="I30" s="127"/>
      <c r="J30" s="31"/>
      <c r="K30" s="31"/>
      <c r="L30" s="31"/>
      <c r="M30" s="4"/>
    </row>
    <row r="31" spans="1:23" ht="18" x14ac:dyDescent="0.25">
      <c r="B31" s="53"/>
      <c r="C31" s="53"/>
      <c r="D31" s="53"/>
      <c r="E31" s="53"/>
      <c r="F31" s="127"/>
      <c r="G31" s="127"/>
      <c r="H31" s="127"/>
      <c r="I31" s="127"/>
      <c r="J31" s="31"/>
      <c r="K31" s="31"/>
      <c r="L31" s="31"/>
      <c r="M31" s="4"/>
    </row>
    <row r="32" spans="1:23" ht="18" x14ac:dyDescent="0.25">
      <c r="B32" s="53"/>
      <c r="C32" s="53"/>
      <c r="D32" s="53"/>
      <c r="E32" s="53"/>
      <c r="F32" s="127"/>
      <c r="G32" s="127"/>
      <c r="H32" s="127"/>
      <c r="I32" s="127"/>
      <c r="J32" s="31"/>
      <c r="K32" s="31"/>
      <c r="L32" s="31"/>
      <c r="M32" s="4"/>
    </row>
    <row r="33" spans="2:13" ht="18" x14ac:dyDescent="0.25">
      <c r="B33" s="53"/>
      <c r="C33" s="53"/>
      <c r="D33" s="53"/>
      <c r="E33" s="53"/>
      <c r="F33" s="127"/>
      <c r="G33" s="127"/>
      <c r="H33" s="127"/>
      <c r="I33" s="127"/>
      <c r="J33" s="31"/>
      <c r="K33" s="31"/>
      <c r="L33" s="31"/>
      <c r="M33" s="4"/>
    </row>
    <row r="34" spans="2:13" ht="18" x14ac:dyDescent="0.25">
      <c r="B34" s="53"/>
      <c r="C34" s="53"/>
      <c r="D34" s="53"/>
      <c r="E34" s="53"/>
      <c r="F34" s="127"/>
      <c r="G34" s="127"/>
      <c r="H34" s="127"/>
      <c r="I34" s="127"/>
      <c r="J34" s="31"/>
      <c r="K34" s="31"/>
      <c r="L34" s="31"/>
      <c r="M34" s="4"/>
    </row>
    <row r="35" spans="2:13" ht="15" x14ac:dyDescent="0.25">
      <c r="F35" s="7"/>
      <c r="G35" s="7"/>
      <c r="H35" s="7"/>
      <c r="I35" s="7"/>
      <c r="J35" s="31"/>
      <c r="K35" s="31"/>
      <c r="L35" s="31"/>
      <c r="M35" s="4"/>
    </row>
    <row r="36" spans="2:13" ht="15" hidden="1" x14ac:dyDescent="0.25">
      <c r="F36" s="7"/>
      <c r="G36" s="7"/>
      <c r="H36" s="7"/>
      <c r="I36" s="7"/>
      <c r="J36" s="31"/>
      <c r="K36" s="31"/>
      <c r="L36" s="31"/>
      <c r="M36" s="4"/>
    </row>
    <row r="37" spans="2:13" ht="15" hidden="1" x14ac:dyDescent="0.25">
      <c r="F37" s="7"/>
      <c r="G37" s="7"/>
      <c r="H37" s="7"/>
      <c r="I37" s="7"/>
      <c r="J37" s="31"/>
      <c r="K37" s="31"/>
      <c r="L37" s="31"/>
      <c r="M37" s="4"/>
    </row>
    <row r="38" spans="2:13" hidden="1" x14ac:dyDescent="0.25">
      <c r="F38" s="7"/>
      <c r="G38" s="7"/>
      <c r="H38" s="7"/>
      <c r="I38" s="7"/>
      <c r="J38" s="5"/>
      <c r="K38" s="5"/>
      <c r="L38" s="5"/>
    </row>
    <row r="39" spans="2:13" hidden="1" x14ac:dyDescent="0.25">
      <c r="F39" s="7"/>
      <c r="G39" s="7"/>
      <c r="H39" s="7"/>
      <c r="I39" s="7"/>
    </row>
    <row r="40" spans="2:13" hidden="1" x14ac:dyDescent="0.25">
      <c r="F40" s="7"/>
      <c r="G40" s="7"/>
      <c r="H40" s="7"/>
      <c r="I40" s="7"/>
    </row>
    <row r="41" spans="2:13" hidden="1" x14ac:dyDescent="0.25">
      <c r="F41" s="7"/>
    </row>
    <row r="42" spans="2:13" hidden="1" x14ac:dyDescent="0.25">
      <c r="F42" s="7"/>
    </row>
    <row r="43" spans="2:13" hidden="1" x14ac:dyDescent="0.25">
      <c r="F43" s="7"/>
    </row>
    <row r="44" spans="2:13" hidden="1" x14ac:dyDescent="0.25">
      <c r="F44" s="7"/>
    </row>
    <row r="45" spans="2:13" hidden="1" x14ac:dyDescent="0.25">
      <c r="F45" s="7"/>
    </row>
    <row r="46" spans="2:13" hidden="1" x14ac:dyDescent="0.25">
      <c r="F46" s="7"/>
    </row>
    <row r="47" spans="2:13" hidden="1" x14ac:dyDescent="0.25">
      <c r="F47" s="7"/>
    </row>
    <row r="48" spans="2:13" hidden="1" x14ac:dyDescent="0.25">
      <c r="F48" s="7"/>
    </row>
    <row r="49" spans="6:6" hidden="1" x14ac:dyDescent="0.25">
      <c r="F49" s="7"/>
    </row>
    <row r="50" spans="6:6" hidden="1" x14ac:dyDescent="0.25">
      <c r="F50" s="7"/>
    </row>
    <row r="51" spans="6:6" hidden="1" x14ac:dyDescent="0.25">
      <c r="F51" s="7"/>
    </row>
    <row r="52" spans="6:6" hidden="1" x14ac:dyDescent="0.25">
      <c r="F52" s="7"/>
    </row>
    <row r="53" spans="6:6" hidden="1" x14ac:dyDescent="0.25">
      <c r="F53" s="7"/>
    </row>
    <row r="54" spans="6:6" hidden="1" x14ac:dyDescent="0.25">
      <c r="F54" s="7"/>
    </row>
  </sheetData>
  <sheetProtection password="EB8B" sheet="1" objects="1" scenarios="1"/>
  <mergeCells count="14">
    <mergeCell ref="B1:W3"/>
    <mergeCell ref="B4:W4"/>
    <mergeCell ref="C20:F20"/>
    <mergeCell ref="C21:F21"/>
    <mergeCell ref="C22:F22"/>
    <mergeCell ref="B15:C15"/>
    <mergeCell ref="E16:F16"/>
    <mergeCell ref="E15:F15"/>
    <mergeCell ref="H15:I16"/>
    <mergeCell ref="C23:F23"/>
    <mergeCell ref="C24:F24"/>
    <mergeCell ref="C25:F25"/>
    <mergeCell ref="B16:C16"/>
    <mergeCell ref="C26:F26"/>
  </mergeCell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FBEF9954CAF00D40B324C8C9B32877C1" ma:contentTypeVersion="1" ma:contentTypeDescription="Create a new document." ma:contentTypeScope="" ma:versionID="9b8bf7d42a0ee848665f0d33ef21b871">
  <xsd:schema xmlns:xsd="http://www.w3.org/2001/XMLSchema" xmlns:xs="http://www.w3.org/2001/XMLSchema" xmlns:p="http://schemas.microsoft.com/office/2006/metadata/properties" xmlns:ns2="ecd71431-ebd8-4723-aa1c-f81788cc8bd2" targetNamespace="http://schemas.microsoft.com/office/2006/metadata/properties" ma:root="true" ma:fieldsID="7cb04d47bd9fd46929ef21a528bb4a87" ns2:_="">
    <xsd:import namespace="ecd71431-ebd8-4723-aa1c-f81788cc8bd2"/>
    <xsd:element name="properties">
      <xsd:complexType>
        <xsd:sequence>
          <xsd:element name="documentManagement">
            <xsd:complexType>
              <xsd:all>
                <xsd:element ref="ns2: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cd71431-ebd8-4723-aa1c-f81788cc8bd2"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F992B96-5B09-48A5-8553-810F94353C37}">
  <ds:schemaRefs>
    <ds:schemaRef ds:uri="http://schemas.microsoft.com/sharepoint/v3/contenttype/forms"/>
  </ds:schemaRefs>
</ds:datastoreItem>
</file>

<file path=customXml/itemProps2.xml><?xml version="1.0" encoding="utf-8"?>
<ds:datastoreItem xmlns:ds="http://schemas.openxmlformats.org/officeDocument/2006/customXml" ds:itemID="{37DD087A-0B97-406A-821D-6911C4857A16}">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F6CAE1AC-BA92-48C9-91DC-716550410F2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cd71431-ebd8-4723-aa1c-f81788cc8bd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Start Page</vt:lpstr>
      <vt:lpstr>Peak Drive Current Calculator</vt:lpstr>
      <vt:lpstr>Driver IC Thermal Calculator</vt:lpstr>
      <vt:lpstr>Switch Shutdown Calculator</vt:lpstr>
      <vt:lpstr>DESAT Calculator</vt:lpstr>
      <vt:lpstr>DESAT using OC Calculator</vt:lpstr>
      <vt:lpstr>Soft Turn-Off Calculator</vt:lpstr>
    </vt:vector>
  </TitlesOfParts>
  <Manager/>
  <Company>Texas Instruments, Inc.</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Windows User</dc:creator>
  <cp:keywords/>
  <dc:description/>
  <cp:lastModifiedBy>Ryan Tran</cp:lastModifiedBy>
  <cp:revision/>
  <dcterms:created xsi:type="dcterms:W3CDTF">2017-11-29T04:34:03Z</dcterms:created>
  <dcterms:modified xsi:type="dcterms:W3CDTF">2021-05-16T02:33:00Z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0x010100FBEF9954CAF00D40B324C8C9B32877C1</vt:lpwstr>
  </property>
</Properties>
</file>