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n\Desktop\KPITry\KPIDashboard\WebApplication1\App_Data\"/>
    </mc:Choice>
  </mc:AlternateContent>
  <bookViews>
    <workbookView xWindow="0" yWindow="0" windowWidth="19500" windowHeight="10395"/>
  </bookViews>
  <sheets>
    <sheet name="PROCESS_INDICATORS" sheetId="2" r:id="rId1"/>
  </sheets>
  <definedNames>
    <definedName name="_xlnm._FilterDatabase" localSheetId="0">PROCESS_INDICATORS!$A$10:$S$85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85" i="2" l="1"/>
  <c r="Q85" i="2"/>
  <c r="O85" i="2"/>
  <c r="L85" i="2"/>
  <c r="K85" i="2"/>
  <c r="B85" i="2"/>
  <c r="A85" i="2"/>
  <c r="S84" i="2"/>
  <c r="Q84" i="2"/>
  <c r="O84" i="2"/>
  <c r="K84" i="2"/>
  <c r="F84" i="2"/>
  <c r="H84" i="2" s="1"/>
  <c r="L84" i="2" s="1"/>
  <c r="B84" i="2"/>
  <c r="A84" i="2"/>
  <c r="S83" i="2"/>
  <c r="Q83" i="2"/>
  <c r="O83" i="2"/>
  <c r="K83" i="2"/>
  <c r="L83" i="2" s="1"/>
  <c r="H83" i="2"/>
  <c r="F83" i="2"/>
  <c r="B83" i="2"/>
  <c r="A83" i="2"/>
  <c r="S82" i="2"/>
  <c r="Q82" i="2"/>
  <c r="O82" i="2"/>
  <c r="K82" i="2"/>
  <c r="L82" i="2" s="1"/>
  <c r="H82" i="2"/>
  <c r="F82" i="2"/>
  <c r="B82" i="2"/>
  <c r="A82" i="2"/>
  <c r="S81" i="2"/>
  <c r="Q81" i="2"/>
  <c r="O81" i="2"/>
  <c r="K81" i="2"/>
  <c r="H81" i="2"/>
  <c r="L81" i="2" s="1"/>
  <c r="F81" i="2"/>
  <c r="B81" i="2"/>
  <c r="A81" i="2"/>
  <c r="S80" i="2"/>
  <c r="Q80" i="2"/>
  <c r="O80" i="2"/>
  <c r="K80" i="2"/>
  <c r="L80" i="2" s="1"/>
  <c r="H80" i="2"/>
  <c r="F80" i="2"/>
  <c r="B80" i="2"/>
  <c r="A80" i="2"/>
  <c r="S79" i="2"/>
  <c r="Q79" i="2"/>
  <c r="O79" i="2"/>
  <c r="K79" i="2"/>
  <c r="F79" i="2"/>
  <c r="H79" i="2" s="1"/>
  <c r="B79" i="2"/>
  <c r="A79" i="2"/>
  <c r="S78" i="2"/>
  <c r="Q78" i="2"/>
  <c r="O78" i="2"/>
  <c r="L78" i="2"/>
  <c r="K78" i="2"/>
  <c r="H78" i="2"/>
  <c r="F78" i="2"/>
  <c r="B78" i="2"/>
  <c r="A78" i="2"/>
  <c r="S77" i="2"/>
  <c r="Q77" i="2"/>
  <c r="O77" i="2"/>
  <c r="K77" i="2"/>
  <c r="L77" i="2" s="1"/>
  <c r="H77" i="2"/>
  <c r="F77" i="2"/>
  <c r="B77" i="2"/>
  <c r="A77" i="2"/>
  <c r="S76" i="2"/>
  <c r="Q76" i="2"/>
  <c r="O76" i="2"/>
  <c r="K76" i="2"/>
  <c r="F76" i="2"/>
  <c r="H76" i="2" s="1"/>
  <c r="B76" i="2"/>
  <c r="A76" i="2"/>
  <c r="S75" i="2"/>
  <c r="Q75" i="2"/>
  <c r="O75" i="2"/>
  <c r="L75" i="2"/>
  <c r="K75" i="2"/>
  <c r="H75" i="2"/>
  <c r="F75" i="2"/>
  <c r="B75" i="2"/>
  <c r="A75" i="2"/>
  <c r="S74" i="2"/>
  <c r="Q74" i="2"/>
  <c r="O74" i="2"/>
  <c r="K74" i="2"/>
  <c r="F74" i="2"/>
  <c r="H74" i="2" s="1"/>
  <c r="B74" i="2"/>
  <c r="A74" i="2"/>
  <c r="S73" i="2"/>
  <c r="Q73" i="2"/>
  <c r="O73" i="2"/>
  <c r="K73" i="2"/>
  <c r="F73" i="2"/>
  <c r="H73" i="2" s="1"/>
  <c r="L73" i="2" s="1"/>
  <c r="B73" i="2"/>
  <c r="A73" i="2"/>
  <c r="S72" i="2"/>
  <c r="Q72" i="2"/>
  <c r="O72" i="2"/>
  <c r="K72" i="2"/>
  <c r="L72" i="2" s="1"/>
  <c r="B72" i="2"/>
  <c r="A72" i="2"/>
  <c r="S71" i="2"/>
  <c r="Q71" i="2"/>
  <c r="O71" i="2"/>
  <c r="L71" i="2"/>
  <c r="K71" i="2"/>
  <c r="B71" i="2"/>
  <c r="A71" i="2"/>
  <c r="S70" i="2"/>
  <c r="Q70" i="2"/>
  <c r="O70" i="2"/>
  <c r="K70" i="2"/>
  <c r="F70" i="2"/>
  <c r="H70" i="2" s="1"/>
  <c r="B70" i="2"/>
  <c r="A70" i="2"/>
  <c r="S69" i="2"/>
  <c r="Q69" i="2"/>
  <c r="O69" i="2"/>
  <c r="K69" i="2"/>
  <c r="F69" i="2"/>
  <c r="H69" i="2" s="1"/>
  <c r="L69" i="2" s="1"/>
  <c r="B69" i="2"/>
  <c r="A69" i="2"/>
  <c r="S68" i="2"/>
  <c r="Q68" i="2"/>
  <c r="O68" i="2"/>
  <c r="K68" i="2"/>
  <c r="L68" i="2" s="1"/>
  <c r="H68" i="2"/>
  <c r="F68" i="2"/>
  <c r="B68" i="2"/>
  <c r="A68" i="2"/>
  <c r="S67" i="2"/>
  <c r="Q67" i="2"/>
  <c r="O67" i="2"/>
  <c r="K67" i="2"/>
  <c r="F67" i="2"/>
  <c r="H67" i="2" s="1"/>
  <c r="B67" i="2"/>
  <c r="A67" i="2"/>
  <c r="S66" i="2"/>
  <c r="Q66" i="2"/>
  <c r="O66" i="2"/>
  <c r="K66" i="2"/>
  <c r="F66" i="2"/>
  <c r="H66" i="2" s="1"/>
  <c r="L66" i="2" s="1"/>
  <c r="B66" i="2"/>
  <c r="A66" i="2"/>
  <c r="S65" i="2"/>
  <c r="Q65" i="2"/>
  <c r="O65" i="2"/>
  <c r="K65" i="2"/>
  <c r="L65" i="2" s="1"/>
  <c r="H65" i="2"/>
  <c r="F65" i="2"/>
  <c r="B65" i="2"/>
  <c r="A65" i="2"/>
  <c r="S64" i="2"/>
  <c r="Q64" i="2"/>
  <c r="O64" i="2"/>
  <c r="K64" i="2"/>
  <c r="L64" i="2" s="1"/>
  <c r="F64" i="2"/>
  <c r="H64" i="2" s="1"/>
  <c r="B64" i="2"/>
  <c r="A64" i="2"/>
  <c r="S63" i="2"/>
  <c r="Q63" i="2"/>
  <c r="O63" i="2"/>
  <c r="L63" i="2"/>
  <c r="K63" i="2"/>
  <c r="H63" i="2"/>
  <c r="F63" i="2"/>
  <c r="B63" i="2"/>
  <c r="A63" i="2"/>
  <c r="S62" i="2"/>
  <c r="Q62" i="2"/>
  <c r="O62" i="2"/>
  <c r="K62" i="2"/>
  <c r="L62" i="2" s="1"/>
  <c r="F62" i="2"/>
  <c r="H62" i="2" s="1"/>
  <c r="B62" i="2"/>
  <c r="A62" i="2"/>
  <c r="S61" i="2"/>
  <c r="Q61" i="2"/>
  <c r="O61" i="2"/>
  <c r="K61" i="2"/>
  <c r="F61" i="2"/>
  <c r="H61" i="2" s="1"/>
  <c r="L61" i="2" s="1"/>
  <c r="B61" i="2"/>
  <c r="A61" i="2"/>
  <c r="S60" i="2"/>
  <c r="Q60" i="2"/>
  <c r="O60" i="2"/>
  <c r="K60" i="2"/>
  <c r="L60" i="2" s="1"/>
  <c r="H60" i="2"/>
  <c r="F60" i="2"/>
  <c r="B60" i="2"/>
  <c r="A60" i="2"/>
  <c r="S59" i="2"/>
  <c r="Q59" i="2"/>
  <c r="O59" i="2"/>
  <c r="K59" i="2"/>
  <c r="F59" i="2"/>
  <c r="H59" i="2" s="1"/>
  <c r="B59" i="2"/>
  <c r="A59" i="2"/>
  <c r="S58" i="2"/>
  <c r="Q58" i="2"/>
  <c r="O58" i="2"/>
  <c r="L58" i="2"/>
  <c r="K58" i="2"/>
  <c r="B58" i="2"/>
  <c r="A58" i="2"/>
  <c r="S57" i="2"/>
  <c r="Q57" i="2"/>
  <c r="O57" i="2"/>
  <c r="K57" i="2"/>
  <c r="F57" i="2"/>
  <c r="H57" i="2" s="1"/>
  <c r="B57" i="2"/>
  <c r="A57" i="2"/>
  <c r="S56" i="2"/>
  <c r="Q56" i="2"/>
  <c r="O56" i="2"/>
  <c r="K56" i="2"/>
  <c r="F56" i="2"/>
  <c r="H56" i="2" s="1"/>
  <c r="L56" i="2" s="1"/>
  <c r="B56" i="2"/>
  <c r="A56" i="2"/>
  <c r="S55" i="2"/>
  <c r="Q55" i="2"/>
  <c r="O55" i="2"/>
  <c r="F55" i="2"/>
  <c r="H55" i="2" s="1"/>
  <c r="L55" i="2" s="1"/>
  <c r="A55" i="2"/>
  <c r="S54" i="2"/>
  <c r="Q54" i="2"/>
  <c r="O54" i="2"/>
  <c r="K54" i="2"/>
  <c r="F54" i="2"/>
  <c r="H54" i="2" s="1"/>
  <c r="L54" i="2" s="1"/>
  <c r="B54" i="2"/>
  <c r="A54" i="2"/>
  <c r="S53" i="2"/>
  <c r="Q53" i="2"/>
  <c r="O53" i="2"/>
  <c r="F53" i="2"/>
  <c r="H53" i="2" s="1"/>
  <c r="L53" i="2" s="1"/>
  <c r="B53" i="2"/>
  <c r="A53" i="2"/>
  <c r="S52" i="2"/>
  <c r="Q52" i="2"/>
  <c r="O52" i="2"/>
  <c r="K52" i="2"/>
  <c r="L52" i="2" s="1"/>
  <c r="F52" i="2"/>
  <c r="B52" i="2"/>
  <c r="A52" i="2"/>
  <c r="S51" i="2"/>
  <c r="Q51" i="2"/>
  <c r="O51" i="2"/>
  <c r="K51" i="2"/>
  <c r="L51" i="2" s="1"/>
  <c r="F51" i="2"/>
  <c r="B51" i="2"/>
  <c r="A51" i="2"/>
  <c r="S50" i="2"/>
  <c r="Q50" i="2"/>
  <c r="O50" i="2"/>
  <c r="K50" i="2"/>
  <c r="L50" i="2" s="1"/>
  <c r="F50" i="2"/>
  <c r="B50" i="2"/>
  <c r="A50" i="2"/>
  <c r="S49" i="2"/>
  <c r="Q49" i="2"/>
  <c r="O49" i="2"/>
  <c r="K49" i="2"/>
  <c r="L49" i="2" s="1"/>
  <c r="H49" i="2"/>
  <c r="F49" i="2"/>
  <c r="B49" i="2"/>
  <c r="A49" i="2"/>
  <c r="S48" i="2"/>
  <c r="Q48" i="2"/>
  <c r="O48" i="2"/>
  <c r="K48" i="2"/>
  <c r="F48" i="2"/>
  <c r="H48" i="2" s="1"/>
  <c r="B48" i="2"/>
  <c r="A48" i="2"/>
  <c r="S47" i="2"/>
  <c r="Q47" i="2"/>
  <c r="O47" i="2"/>
  <c r="L47" i="2"/>
  <c r="K47" i="2"/>
  <c r="H47" i="2"/>
  <c r="F47" i="2"/>
  <c r="B47" i="2"/>
  <c r="A47" i="2"/>
  <c r="S46" i="2"/>
  <c r="Q46" i="2"/>
  <c r="O46" i="2"/>
  <c r="K46" i="2"/>
  <c r="F46" i="2"/>
  <c r="H46" i="2" s="1"/>
  <c r="B46" i="2"/>
  <c r="A46" i="2"/>
  <c r="S45" i="2"/>
  <c r="Q45" i="2"/>
  <c r="O45" i="2"/>
  <c r="K45" i="2"/>
  <c r="F45" i="2"/>
  <c r="H45" i="2" s="1"/>
  <c r="L45" i="2" s="1"/>
  <c r="B45" i="2"/>
  <c r="A45" i="2"/>
  <c r="S44" i="2"/>
  <c r="Q44" i="2"/>
  <c r="O44" i="2"/>
  <c r="K44" i="2"/>
  <c r="L44" i="2" s="1"/>
  <c r="H44" i="2"/>
  <c r="F44" i="2"/>
  <c r="B44" i="2"/>
  <c r="A44" i="2"/>
  <c r="S43" i="2"/>
  <c r="Q43" i="2"/>
  <c r="O43" i="2"/>
  <c r="K43" i="2"/>
  <c r="L43" i="2" s="1"/>
  <c r="F43" i="2"/>
  <c r="H43" i="2" s="1"/>
  <c r="B43" i="2"/>
  <c r="A43" i="2"/>
  <c r="S42" i="2"/>
  <c r="Q42" i="2"/>
  <c r="O42" i="2"/>
  <c r="K42" i="2"/>
  <c r="F42" i="2"/>
  <c r="H42" i="2" s="1"/>
  <c r="L42" i="2" s="1"/>
  <c r="B42" i="2"/>
  <c r="A42" i="2"/>
  <c r="S41" i="2"/>
  <c r="Q41" i="2"/>
  <c r="O41" i="2"/>
  <c r="K41" i="2"/>
  <c r="L41" i="2" s="1"/>
  <c r="H41" i="2"/>
  <c r="F41" i="2"/>
  <c r="B41" i="2"/>
  <c r="A41" i="2"/>
  <c r="S40" i="2"/>
  <c r="Q40" i="2"/>
  <c r="O40" i="2"/>
  <c r="K40" i="2"/>
  <c r="F40" i="2"/>
  <c r="H40" i="2" s="1"/>
  <c r="B40" i="2"/>
  <c r="A40" i="2"/>
  <c r="S39" i="2"/>
  <c r="Q39" i="2"/>
  <c r="O39" i="2"/>
  <c r="L39" i="2"/>
  <c r="K39" i="2"/>
  <c r="H39" i="2"/>
  <c r="F39" i="2"/>
  <c r="B39" i="2"/>
  <c r="A39" i="2"/>
  <c r="S38" i="2"/>
  <c r="Q38" i="2"/>
  <c r="O38" i="2"/>
  <c r="K38" i="2"/>
  <c r="F38" i="2"/>
  <c r="H38" i="2" s="1"/>
  <c r="B38" i="2"/>
  <c r="A38" i="2"/>
  <c r="S37" i="2"/>
  <c r="Q37" i="2"/>
  <c r="O37" i="2"/>
  <c r="K37" i="2"/>
  <c r="F37" i="2"/>
  <c r="H37" i="2" s="1"/>
  <c r="L37" i="2" s="1"/>
  <c r="B37" i="2"/>
  <c r="A37" i="2"/>
  <c r="S36" i="2"/>
  <c r="Q36" i="2"/>
  <c r="O36" i="2"/>
  <c r="K36" i="2"/>
  <c r="L36" i="2" s="1"/>
  <c r="H36" i="2"/>
  <c r="F36" i="2"/>
  <c r="B36" i="2"/>
  <c r="A36" i="2"/>
  <c r="S35" i="2"/>
  <c r="Q35" i="2"/>
  <c r="O35" i="2"/>
  <c r="K35" i="2"/>
  <c r="L35" i="2" s="1"/>
  <c r="F35" i="2"/>
  <c r="H35" i="2" s="1"/>
  <c r="B35" i="2"/>
  <c r="A35" i="2"/>
  <c r="S34" i="2"/>
  <c r="Q34" i="2"/>
  <c r="O34" i="2"/>
  <c r="K34" i="2"/>
  <c r="F34" i="2"/>
  <c r="H34" i="2" s="1"/>
  <c r="L34" i="2" s="1"/>
  <c r="B34" i="2"/>
  <c r="A34" i="2"/>
  <c r="S33" i="2"/>
  <c r="Q33" i="2"/>
  <c r="O33" i="2"/>
  <c r="K33" i="2"/>
  <c r="L33" i="2" s="1"/>
  <c r="H33" i="2"/>
  <c r="F33" i="2"/>
  <c r="B33" i="2"/>
  <c r="A33" i="2"/>
  <c r="S32" i="2"/>
  <c r="Q32" i="2"/>
  <c r="O32" i="2"/>
  <c r="K32" i="2"/>
  <c r="L32" i="2" s="1"/>
  <c r="B32" i="2"/>
  <c r="A32" i="2"/>
  <c r="S31" i="2"/>
  <c r="Q31" i="2"/>
  <c r="O31" i="2"/>
  <c r="K31" i="2"/>
  <c r="L31" i="2" s="1"/>
  <c r="H31" i="2"/>
  <c r="F31" i="2"/>
  <c r="B31" i="2"/>
  <c r="A31" i="2"/>
  <c r="S30" i="2"/>
  <c r="Q30" i="2"/>
  <c r="O30" i="2"/>
  <c r="K30" i="2"/>
  <c r="L30" i="2" s="1"/>
  <c r="F30" i="2"/>
  <c r="H30" i="2" s="1"/>
  <c r="B30" i="2"/>
  <c r="A30" i="2"/>
  <c r="S29" i="2"/>
  <c r="Q29" i="2"/>
  <c r="O29" i="2"/>
  <c r="L29" i="2"/>
  <c r="K29" i="2"/>
  <c r="H29" i="2"/>
  <c r="F29" i="2"/>
  <c r="B29" i="2"/>
  <c r="A29" i="2"/>
  <c r="S28" i="2"/>
  <c r="Q28" i="2"/>
  <c r="O28" i="2"/>
  <c r="K28" i="2"/>
  <c r="L28" i="2" s="1"/>
  <c r="F28" i="2"/>
  <c r="H28" i="2" s="1"/>
  <c r="B28" i="2"/>
  <c r="A28" i="2"/>
  <c r="S27" i="2"/>
  <c r="Q27" i="2"/>
  <c r="O27" i="2"/>
  <c r="K27" i="2"/>
  <c r="F27" i="2"/>
  <c r="H27" i="2" s="1"/>
  <c r="L27" i="2" s="1"/>
  <c r="B27" i="2"/>
  <c r="A27" i="2"/>
  <c r="S26" i="2"/>
  <c r="Q26" i="2"/>
  <c r="O26" i="2"/>
  <c r="K26" i="2"/>
  <c r="L26" i="2" s="1"/>
  <c r="H26" i="2"/>
  <c r="F26" i="2"/>
  <c r="B26" i="2"/>
  <c r="A26" i="2"/>
  <c r="S25" i="2"/>
  <c r="Q25" i="2"/>
  <c r="O25" i="2"/>
  <c r="K25" i="2"/>
  <c r="F25" i="2"/>
  <c r="H25" i="2" s="1"/>
  <c r="B25" i="2"/>
  <c r="A25" i="2"/>
  <c r="S24" i="2"/>
  <c r="Q24" i="2"/>
  <c r="O24" i="2"/>
  <c r="K24" i="2"/>
  <c r="F24" i="2"/>
  <c r="H24" i="2" s="1"/>
  <c r="L24" i="2" s="1"/>
  <c r="B24" i="2"/>
  <c r="A24" i="2"/>
  <c r="S23" i="2"/>
  <c r="Q23" i="2"/>
  <c r="O23" i="2"/>
  <c r="K23" i="2"/>
  <c r="L23" i="2" s="1"/>
  <c r="H23" i="2"/>
  <c r="F23" i="2"/>
  <c r="B23" i="2"/>
  <c r="A23" i="2"/>
  <c r="S22" i="2"/>
  <c r="Q22" i="2"/>
  <c r="O22" i="2"/>
  <c r="K22" i="2"/>
  <c r="L22" i="2" s="1"/>
  <c r="F22" i="2"/>
  <c r="H22" i="2" s="1"/>
  <c r="B22" i="2"/>
  <c r="A22" i="2"/>
  <c r="S21" i="2"/>
  <c r="Q21" i="2"/>
  <c r="O21" i="2"/>
  <c r="L21" i="2"/>
  <c r="K21" i="2"/>
  <c r="H21" i="2"/>
  <c r="F21" i="2"/>
  <c r="B21" i="2"/>
  <c r="A21" i="2"/>
  <c r="S20" i="2"/>
  <c r="Q20" i="2"/>
  <c r="O20" i="2"/>
  <c r="K20" i="2"/>
  <c r="L20" i="2" s="1"/>
  <c r="F20" i="2"/>
  <c r="H20" i="2" s="1"/>
  <c r="B20" i="2"/>
  <c r="A20" i="2"/>
  <c r="S19" i="2"/>
  <c r="Q19" i="2"/>
  <c r="O19" i="2"/>
  <c r="K19" i="2"/>
  <c r="F19" i="2"/>
  <c r="H19" i="2" s="1"/>
  <c r="L19" i="2" s="1"/>
  <c r="B19" i="2"/>
  <c r="A19" i="2"/>
  <c r="S18" i="2"/>
  <c r="Q18" i="2"/>
  <c r="O18" i="2"/>
  <c r="K18" i="2"/>
  <c r="L18" i="2" s="1"/>
  <c r="H18" i="2"/>
  <c r="F18" i="2"/>
  <c r="B18" i="2"/>
  <c r="A18" i="2"/>
  <c r="S17" i="2"/>
  <c r="Q17" i="2"/>
  <c r="O17" i="2"/>
  <c r="K17" i="2"/>
  <c r="F17" i="2"/>
  <c r="H17" i="2" s="1"/>
  <c r="B17" i="2"/>
  <c r="A17" i="2"/>
  <c r="S16" i="2"/>
  <c r="Q16" i="2"/>
  <c r="O16" i="2"/>
  <c r="K16" i="2"/>
  <c r="F16" i="2"/>
  <c r="H16" i="2" s="1"/>
  <c r="L16" i="2" s="1"/>
  <c r="B16" i="2"/>
  <c r="A16" i="2"/>
  <c r="S15" i="2"/>
  <c r="Q15" i="2"/>
  <c r="O15" i="2"/>
  <c r="K15" i="2"/>
  <c r="L15" i="2" s="1"/>
  <c r="H15" i="2"/>
  <c r="F15" i="2"/>
  <c r="B15" i="2"/>
  <c r="A15" i="2"/>
  <c r="S14" i="2"/>
  <c r="Q14" i="2"/>
  <c r="O14" i="2"/>
  <c r="K14" i="2"/>
  <c r="L14" i="2" s="1"/>
  <c r="F14" i="2"/>
  <c r="H14" i="2" s="1"/>
  <c r="B14" i="2"/>
  <c r="A14" i="2"/>
  <c r="S13" i="2"/>
  <c r="Q13" i="2"/>
  <c r="O13" i="2"/>
  <c r="L13" i="2"/>
  <c r="K13" i="2"/>
  <c r="H13" i="2"/>
  <c r="F13" i="2"/>
  <c r="B13" i="2"/>
  <c r="A13" i="2"/>
  <c r="S12" i="2"/>
  <c r="Q12" i="2"/>
  <c r="O12" i="2"/>
  <c r="K12" i="2"/>
  <c r="L12" i="2" s="1"/>
  <c r="F12" i="2"/>
  <c r="H12" i="2" s="1"/>
  <c r="B12" i="2"/>
  <c r="A12" i="2"/>
  <c r="S11" i="2"/>
  <c r="Q11" i="2"/>
  <c r="O11" i="2"/>
  <c r="K11" i="2"/>
  <c r="F11" i="2"/>
  <c r="H11" i="2" s="1"/>
  <c r="L11" i="2" s="1"/>
  <c r="B11" i="2"/>
  <c r="A11" i="2"/>
  <c r="L59" i="2" l="1"/>
  <c r="L25" i="2"/>
  <c r="L38" i="2"/>
  <c r="L40" i="2"/>
  <c r="L57" i="2"/>
  <c r="L70" i="2"/>
  <c r="L67" i="2"/>
  <c r="L17" i="2"/>
  <c r="L46" i="2"/>
  <c r="L48" i="2"/>
  <c r="L74" i="2"/>
  <c r="L76" i="2"/>
  <c r="L79" i="2"/>
</calcChain>
</file>

<file path=xl/comments1.xml><?xml version="1.0" encoding="utf-8"?>
<comments xmlns="http://schemas.openxmlformats.org/spreadsheetml/2006/main">
  <authors>
    <author/>
  </authors>
  <commentList>
    <comment ref="F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Perquin, Reinier:
</t>
        </r>
        <r>
          <rPr>
            <sz val="9"/>
            <color rgb="FF000000"/>
            <rFont val="Tahoma"/>
            <family val="2"/>
            <charset val="1"/>
          </rPr>
          <t>Triage date and Release date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Perquin, Reinier:
</t>
        </r>
        <r>
          <rPr>
            <sz val="9"/>
            <color rgb="FF000000"/>
            <rFont val="Tahoma"/>
            <family val="2"/>
            <charset val="1"/>
          </rPr>
          <t>Estimated number of days per fixed issue</t>
        </r>
      </text>
    </comment>
  </commentList>
</comments>
</file>

<file path=xl/sharedStrings.xml><?xml version="1.0" encoding="utf-8"?>
<sst xmlns="http://schemas.openxmlformats.org/spreadsheetml/2006/main" count="287" uniqueCount="124">
  <si>
    <t>PI_CODE_FREEZE</t>
  </si>
  <si>
    <t>PI_TEST_EXEC</t>
  </si>
  <si>
    <t>PI_TEST_PASSED</t>
  </si>
  <si>
    <t>PI_TEST_AUTO</t>
  </si>
  <si>
    <t>Visible</t>
  </si>
  <si>
    <t>Site</t>
  </si>
  <si>
    <t>Product</t>
  </si>
  <si>
    <t>Release</t>
  </si>
  <si>
    <t>Code Freeze date</t>
  </si>
  <si>
    <t>Release date</t>
  </si>
  <si>
    <t>Total FTEs</t>
  </si>
  <si>
    <t>Forecast</t>
  </si>
  <si>
    <t>&lt;</t>
  </si>
  <si>
    <t>Project Database</t>
  </si>
  <si>
    <t>Test plan / Test report</t>
  </si>
  <si>
    <t>Freeze period (WORK DAYS)</t>
  </si>
  <si>
    <t># Issues fixed</t>
  </si>
  <si>
    <t>Effort (WORK DAYS)</t>
  </si>
  <si>
    <t>% Effort</t>
  </si>
  <si>
    <t>planned</t>
  </si>
  <si>
    <t>executed</t>
  </si>
  <si>
    <t>% not executed</t>
  </si>
  <si>
    <t>passed</t>
  </si>
  <si>
    <t>% not passed</t>
  </si>
  <si>
    <t>automated</t>
  </si>
  <si>
    <t>% manual</t>
  </si>
  <si>
    <t>HBO</t>
  </si>
  <si>
    <t>iFast</t>
  </si>
  <si>
    <t>iFast v5.3</t>
  </si>
  <si>
    <t>iFast v6.0</t>
  </si>
  <si>
    <t>no data</t>
  </si>
  <si>
    <t>Maps</t>
  </si>
  <si>
    <t>Maps 3.2</t>
  </si>
  <si>
    <t>Maps 3.3</t>
  </si>
  <si>
    <t>Data Services</t>
  </si>
  <si>
    <t>Data Services 4.2</t>
  </si>
  <si>
    <t>Data Services 4.3</t>
  </si>
  <si>
    <t>Data Services 4.4</t>
  </si>
  <si>
    <t>Data Services 4.5</t>
  </si>
  <si>
    <t>Data Services 4.6</t>
  </si>
  <si>
    <t>Metrios</t>
  </si>
  <si>
    <t>Metrios SW3.1</t>
  </si>
  <si>
    <t>Metrios 3.0.2</t>
  </si>
  <si>
    <t>Tool Readiness</t>
  </si>
  <si>
    <t>Tool Readiness 1.0</t>
  </si>
  <si>
    <t>EDV</t>
  </si>
  <si>
    <t>Velox</t>
  </si>
  <si>
    <t>Velox 1.2.0</t>
  </si>
  <si>
    <t>Velox 1.2.1</t>
  </si>
  <si>
    <t>Velox 1.2.2</t>
  </si>
  <si>
    <t>Velox 1.3.0</t>
  </si>
  <si>
    <t>Velox 1.4.0</t>
  </si>
  <si>
    <t>Velox 2.0.0</t>
  </si>
  <si>
    <t>Velox 2.1.0</t>
  </si>
  <si>
    <t>Velox 2.2.0</t>
  </si>
  <si>
    <t>Velox 2.3.0</t>
  </si>
  <si>
    <t>Velox 2.4.0</t>
  </si>
  <si>
    <t>EPU</t>
  </si>
  <si>
    <t>EPU 1.7.0</t>
  </si>
  <si>
    <t>EPU 1.7.1</t>
  </si>
  <si>
    <t>EPU 1.8.0</t>
  </si>
  <si>
    <t>EPU 1.8.1</t>
  </si>
  <si>
    <t>EPU 1.9.0</t>
  </si>
  <si>
    <t>EPU 1.9.1</t>
  </si>
  <si>
    <t>EPU 1.10.0</t>
  </si>
  <si>
    <t>Tomography</t>
  </si>
  <si>
    <t>Tomo v4.3.0</t>
  </si>
  <si>
    <t>Tomo v4.3.1</t>
  </si>
  <si>
    <t>Tomo v4.4.0</t>
  </si>
  <si>
    <t>Tomo v4.4.1</t>
  </si>
  <si>
    <t>Tomo v4.5.0</t>
  </si>
  <si>
    <t>Tomo v4.6.0</t>
  </si>
  <si>
    <t>BRN</t>
  </si>
  <si>
    <t>Auto Slice &amp; View</t>
  </si>
  <si>
    <t>Auto Slice &amp; View 4.0</t>
  </si>
  <si>
    <t>Auto Slice &amp; View 4.0.1</t>
  </si>
  <si>
    <t>Auto Slice &amp; View 4.1</t>
  </si>
  <si>
    <t>Auto Slice &amp; View 4.2</t>
  </si>
  <si>
    <t>VolumeScope</t>
  </si>
  <si>
    <t>VolumeScope 1.3.1</t>
  </si>
  <si>
    <t>VolumeScope 1.3.2</t>
  </si>
  <si>
    <t>VolumeScope 1.4.0</t>
  </si>
  <si>
    <t>VolumeScope 2.0</t>
  </si>
  <si>
    <t>AutoTEM</t>
  </si>
  <si>
    <t>AutoTEM 4.0</t>
  </si>
  <si>
    <t>AutoTEM 4.1</t>
  </si>
  <si>
    <t>Public API</t>
  </si>
  <si>
    <t>AutoScript 4.0.0</t>
  </si>
  <si>
    <t>BOD</t>
  </si>
  <si>
    <t>Amira</t>
  </si>
  <si>
    <t>Amira 6.1</t>
  </si>
  <si>
    <t>Amira 6.2</t>
  </si>
  <si>
    <t>Amira 6.4</t>
  </si>
  <si>
    <t>Amira 6.3</t>
  </si>
  <si>
    <t>Amira 6.5</t>
  </si>
  <si>
    <t>Amira 6.6</t>
  </si>
  <si>
    <t>Avizo</t>
  </si>
  <si>
    <t>Avizo MS 9.2</t>
  </si>
  <si>
    <t>Avizo MS 9.3</t>
  </si>
  <si>
    <t>Avizo 9.4</t>
  </si>
  <si>
    <t>Avizo 9.6</t>
  </si>
  <si>
    <t>PerGeos</t>
  </si>
  <si>
    <t>PerGeos 1.0</t>
  </si>
  <si>
    <t>PerGeos 1.1</t>
  </si>
  <si>
    <t>PerGeos 1.5</t>
  </si>
  <si>
    <t>PerGeos v1.7</t>
  </si>
  <si>
    <t>PerGeos 2.0</t>
  </si>
  <si>
    <t>PerGeos 2.1</t>
  </si>
  <si>
    <t>Inspect3D</t>
  </si>
  <si>
    <t>Inspect3D 4.1.1</t>
  </si>
  <si>
    <t>Inspect3D 4.1.2</t>
  </si>
  <si>
    <t>Inspect3D 4.1.3</t>
  </si>
  <si>
    <t>Inspect3D 4.2</t>
  </si>
  <si>
    <t>Inspect3D 4.3</t>
  </si>
  <si>
    <t>Open Inventor</t>
  </si>
  <si>
    <t>Open Inventor 9.7</t>
  </si>
  <si>
    <t>Open Inventor 9.7 Medical Edition (C++)</t>
  </si>
  <si>
    <t>Open Inventor 9.8</t>
  </si>
  <si>
    <t>Open Inventor 9.9</t>
  </si>
  <si>
    <t>Open Inventor 10.0.0</t>
  </si>
  <si>
    <t>Open Inventor 10.1</t>
  </si>
  <si>
    <t>Avizo Core Tech</t>
  </si>
  <si>
    <t>Avizo Core Tech 9.6</t>
  </si>
  <si>
    <t>Avizo Core Tech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</si>
</sst>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CC99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2" applyProtection="0"/>
  </cellStyleXfs>
  <cellXfs count="31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164" fontId="3" fillId="2" borderId="1" xfId="1" applyNumberFormat="1" applyFont="1" applyFill="1" applyBorder="1" applyAlignment="1" applyProtection="1">
      <alignment horizontal="center"/>
    </xf>
    <xf numFmtId="0" fontId="0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9" fontId="0" fillId="9" borderId="0" xfId="0" applyNumberFormat="1" applyFill="1" applyAlignment="1">
      <alignment horizontal="center" vertical="center"/>
    </xf>
    <xf numFmtId="0" fontId="4" fillId="3" borderId="2" xfId="1" applyFont="1" applyFill="1" applyAlignment="1" applyProtection="1"/>
    <xf numFmtId="0" fontId="4" fillId="3" borderId="2" xfId="1" applyFont="1" applyFill="1" applyAlignment="1" applyProtection="1"/>
    <xf numFmtId="0" fontId="5" fillId="4" borderId="2" xfId="1" applyFont="1" applyAlignment="1" applyProtection="1"/>
    <xf numFmtId="164" fontId="4" fillId="3" borderId="2" xfId="1" applyNumberFormat="1" applyFont="1" applyFill="1" applyAlignment="1" applyProtection="1"/>
    <xf numFmtId="1" fontId="5" fillId="4" borderId="2" xfId="1" applyNumberFormat="1" applyFont="1" applyAlignment="1" applyProtection="1"/>
    <xf numFmtId="9" fontId="5" fillId="4" borderId="2" xfId="1" applyNumberFormat="1" applyFont="1" applyAlignment="1" applyProtection="1">
      <alignment horizontal="center" vertical="center"/>
    </xf>
    <xf numFmtId="0" fontId="4" fillId="3" borderId="2" xfId="1" applyFont="1" applyFill="1" applyAlignment="1" applyProtection="1">
      <alignment horizontal="center" vertical="center"/>
    </xf>
    <xf numFmtId="0" fontId="5" fillId="4" borderId="2" xfId="1" applyAlignment="1" applyProtection="1"/>
    <xf numFmtId="0" fontId="0" fillId="4" borderId="2" xfId="1" applyFont="1" applyAlignment="1" applyProtection="1"/>
    <xf numFmtId="9" fontId="1" fillId="4" borderId="2" xfId="1" applyNumberFormat="1" applyFont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1" fillId="5" borderId="2" xfId="1" applyNumberFormat="1" applyFont="1" applyFill="1" applyAlignment="1" applyProtection="1">
      <alignment horizontal="center" vertical="center"/>
    </xf>
    <xf numFmtId="9" fontId="1" fillId="9" borderId="0" xfId="0" applyNumberFormat="1" applyFont="1" applyFill="1" applyAlignment="1">
      <alignment horizontal="center" vertical="center"/>
    </xf>
    <xf numFmtId="9" fontId="1" fillId="7" borderId="2" xfId="1" applyNumberFormat="1" applyFont="1" applyFill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21"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A7D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257175</xdr:colOff>
      <xdr:row>92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21B57421-A307-4E85-9F5E-520E4030F8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257175</xdr:colOff>
      <xdr:row>92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9903C64E-D40C-4061-8112-00BC95A8A6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85"/>
  <sheetViews>
    <sheetView tabSelected="1" topLeftCell="E1" zoomScaleNormal="100" zoomScalePageLayoutView="60" workbookViewId="0">
      <selection activeCell="X15" sqref="X15"/>
    </sheetView>
  </sheetViews>
  <sheetFormatPr defaultRowHeight="15" x14ac:dyDescent="0.25"/>
  <cols>
    <col min="1" max="4" width="0" hidden="1"/>
    <col min="5" max="5" width="36.42578125"/>
    <col min="6" max="7" width="0" style="5" hidden="1"/>
    <col min="8" max="8" width="0" style="6" hidden="1"/>
    <col min="9" max="11" width="0" hidden="1"/>
    <col min="12" max="12" width="16.7109375" style="7"/>
    <col min="13" max="14" width="0" style="8" hidden="1"/>
    <col min="15" max="15" width="16.85546875" style="7"/>
    <col min="16" max="16" width="0" style="8" hidden="1"/>
    <col min="17" max="17" width="16.42578125" style="7"/>
    <col min="18" max="18" width="0" style="8" hidden="1"/>
    <col min="19" max="19" width="18.28515625" style="7"/>
    <col min="20" max="1025" width="8.5703125"/>
  </cols>
  <sheetData>
    <row r="1" spans="1:19" x14ac:dyDescent="0.25">
      <c r="F1"/>
      <c r="G1"/>
      <c r="H1"/>
      <c r="L1" s="8" t="s">
        <v>0</v>
      </c>
      <c r="M1"/>
      <c r="N1"/>
      <c r="O1" s="7" t="s">
        <v>1</v>
      </c>
      <c r="P1"/>
      <c r="Q1" s="7" t="s">
        <v>2</v>
      </c>
      <c r="R1"/>
      <c r="S1" s="7" t="s">
        <v>3</v>
      </c>
    </row>
    <row r="2" spans="1:19" x14ac:dyDescent="0.25">
      <c r="F2"/>
      <c r="G2"/>
      <c r="H2"/>
      <c r="L2" s="8" t="s">
        <v>12</v>
      </c>
      <c r="M2"/>
      <c r="N2"/>
      <c r="O2" s="7" t="s">
        <v>12</v>
      </c>
      <c r="P2"/>
      <c r="Q2" s="7" t="s">
        <v>12</v>
      </c>
      <c r="R2"/>
      <c r="S2" s="7" t="s">
        <v>12</v>
      </c>
    </row>
    <row r="3" spans="1:19" x14ac:dyDescent="0.25">
      <c r="F3"/>
      <c r="G3"/>
      <c r="H3"/>
      <c r="L3" s="9">
        <v>0.05</v>
      </c>
      <c r="M3"/>
      <c r="N3"/>
      <c r="O3" s="9">
        <v>0.05</v>
      </c>
      <c r="P3"/>
      <c r="Q3" s="9">
        <v>0.05</v>
      </c>
      <c r="R3"/>
      <c r="S3" s="9">
        <v>0.05</v>
      </c>
    </row>
    <row r="4" spans="1:19" x14ac:dyDescent="0.25">
      <c r="F4"/>
      <c r="G4"/>
      <c r="H4"/>
      <c r="L4" s="10">
        <v>0.15</v>
      </c>
      <c r="M4"/>
      <c r="N4"/>
      <c r="O4" s="10">
        <v>0.15</v>
      </c>
      <c r="P4"/>
      <c r="Q4" s="10">
        <v>0.15</v>
      </c>
      <c r="R4"/>
      <c r="S4" s="10">
        <v>0.15</v>
      </c>
    </row>
    <row r="5" spans="1:19" x14ac:dyDescent="0.25">
      <c r="F5"/>
      <c r="G5"/>
      <c r="H5"/>
      <c r="L5" s="11">
        <v>0.3</v>
      </c>
      <c r="M5"/>
      <c r="N5"/>
      <c r="O5" s="11">
        <v>0.3</v>
      </c>
      <c r="P5"/>
      <c r="Q5" s="11">
        <v>0.3</v>
      </c>
      <c r="R5"/>
      <c r="S5" s="11">
        <v>0.3</v>
      </c>
    </row>
    <row r="6" spans="1:19" x14ac:dyDescent="0.25">
      <c r="F6"/>
      <c r="G6"/>
      <c r="H6"/>
      <c r="L6" s="12">
        <v>0.4</v>
      </c>
      <c r="M6"/>
      <c r="N6"/>
      <c r="O6" s="12">
        <v>0.4</v>
      </c>
      <c r="P6"/>
      <c r="Q6" s="12">
        <v>0.4</v>
      </c>
      <c r="R6"/>
      <c r="S6" s="12">
        <v>0.4</v>
      </c>
    </row>
    <row r="7" spans="1:19" x14ac:dyDescent="0.25">
      <c r="F7"/>
      <c r="G7"/>
      <c r="H7"/>
      <c r="L7" s="13">
        <v>1</v>
      </c>
      <c r="M7"/>
      <c r="N7"/>
      <c r="O7" s="13">
        <v>1</v>
      </c>
      <c r="P7"/>
      <c r="Q7" s="13">
        <v>1</v>
      </c>
      <c r="R7"/>
      <c r="S7" s="13">
        <v>1</v>
      </c>
    </row>
    <row r="9" spans="1:19" x14ac:dyDescent="0.25">
      <c r="F9" s="2" t="s">
        <v>13</v>
      </c>
      <c r="G9" s="2"/>
      <c r="H9"/>
      <c r="K9" s="14">
        <v>1</v>
      </c>
      <c r="L9"/>
      <c r="M9" s="1" t="s">
        <v>14</v>
      </c>
      <c r="N9" s="1"/>
      <c r="O9" s="1"/>
      <c r="P9" s="1"/>
      <c r="Q9" s="1"/>
      <c r="R9" s="1"/>
      <c r="S9" s="1"/>
    </row>
    <row r="10" spans="1:19" x14ac:dyDescent="0.25">
      <c r="A10" s="15" t="s">
        <v>4</v>
      </c>
      <c r="B10" s="16" t="s">
        <v>11</v>
      </c>
      <c r="C10" s="15" t="s">
        <v>5</v>
      </c>
      <c r="D10" s="15" t="s">
        <v>6</v>
      </c>
      <c r="E10" s="15" t="s">
        <v>7</v>
      </c>
      <c r="F10" s="17" t="s">
        <v>8</v>
      </c>
      <c r="G10" s="17" t="s">
        <v>9</v>
      </c>
      <c r="H10" s="18" t="s">
        <v>15</v>
      </c>
      <c r="I10" s="15" t="s">
        <v>10</v>
      </c>
      <c r="J10" s="15" t="s">
        <v>16</v>
      </c>
      <c r="K10" s="16" t="s">
        <v>17</v>
      </c>
      <c r="L10" s="19" t="s">
        <v>18</v>
      </c>
      <c r="M10" s="20" t="s">
        <v>19</v>
      </c>
      <c r="N10" s="20" t="s">
        <v>20</v>
      </c>
      <c r="O10" s="19" t="s">
        <v>21</v>
      </c>
      <c r="P10" s="20" t="s">
        <v>22</v>
      </c>
      <c r="Q10" s="19" t="s">
        <v>23</v>
      </c>
      <c r="R10" s="20" t="s">
        <v>24</v>
      </c>
      <c r="S10" s="19" t="s">
        <v>25</v>
      </c>
    </row>
    <row r="11" spans="1:19" x14ac:dyDescent="0.25">
      <c r="A11" t="b">
        <f>TRUE()</f>
        <v>1</v>
      </c>
      <c r="B11" s="21" t="str">
        <f t="shared" ref="B11:B54" ca="1" si="0">IF(G11&gt;NOW(),"forecast","")</f>
        <v/>
      </c>
      <c r="C11" t="s">
        <v>26</v>
      </c>
      <c r="D11" t="s">
        <v>27</v>
      </c>
      <c r="E11" s="3" t="s">
        <v>28</v>
      </c>
      <c r="F11" s="5">
        <f>G11-16</f>
        <v>42809</v>
      </c>
      <c r="G11" s="5">
        <v>42825</v>
      </c>
      <c r="H11" s="6">
        <f t="shared" ref="H11:H31" si="1">NETWORKDAYS(F11,G11)-1</f>
        <v>12</v>
      </c>
      <c r="I11">
        <v>3</v>
      </c>
      <c r="J11">
        <v>6</v>
      </c>
      <c r="K11" s="22">
        <f t="shared" ref="K11:K52" si="2">J11*$K$9</f>
        <v>6</v>
      </c>
      <c r="L11" s="23">
        <f t="shared" ref="L11:L42" si="3">K11/(H11*I11)</f>
        <v>0.16666666666666666</v>
      </c>
      <c r="M11">
        <v>152</v>
      </c>
      <c r="N11">
        <v>152</v>
      </c>
      <c r="O11" s="23">
        <f t="shared" ref="O11:O42" si="4">1-N11/M11</f>
        <v>0</v>
      </c>
      <c r="P11">
        <v>152</v>
      </c>
      <c r="Q11" s="23">
        <f t="shared" ref="Q11:Q42" si="5">1-P11/M11</f>
        <v>0</v>
      </c>
      <c r="R11" s="3">
        <v>0</v>
      </c>
      <c r="S11" s="23">
        <f t="shared" ref="S11:S42" si="6">1-R11/M11</f>
        <v>1</v>
      </c>
    </row>
    <row r="12" spans="1:19" x14ac:dyDescent="0.25">
      <c r="A12" t="b">
        <f>TRUE()</f>
        <v>1</v>
      </c>
      <c r="B12" s="21" t="str">
        <f t="shared" ca="1" si="0"/>
        <v/>
      </c>
      <c r="C12" t="s">
        <v>26</v>
      </c>
      <c r="D12" t="s">
        <v>27</v>
      </c>
      <c r="E12" s="3" t="s">
        <v>29</v>
      </c>
      <c r="F12" s="5">
        <f>G12-14</f>
        <v>43077</v>
      </c>
      <c r="G12" s="5">
        <v>43091</v>
      </c>
      <c r="H12" s="6">
        <f t="shared" si="1"/>
        <v>10</v>
      </c>
      <c r="I12">
        <v>3</v>
      </c>
      <c r="K12" s="22">
        <f t="shared" si="2"/>
        <v>0</v>
      </c>
      <c r="L12" s="23">
        <f t="shared" si="3"/>
        <v>0</v>
      </c>
      <c r="M12" s="24" t="s">
        <v>30</v>
      </c>
      <c r="N12" s="24" t="s">
        <v>30</v>
      </c>
      <c r="O12" s="23" t="e">
        <f t="shared" si="4"/>
        <v>#VALUE!</v>
      </c>
      <c r="P12" s="24" t="s">
        <v>30</v>
      </c>
      <c r="Q12" s="23" t="e">
        <f t="shared" si="5"/>
        <v>#VALUE!</v>
      </c>
      <c r="R12" s="24" t="s">
        <v>30</v>
      </c>
      <c r="S12" s="23" t="e">
        <f t="shared" si="6"/>
        <v>#VALUE!</v>
      </c>
    </row>
    <row r="13" spans="1:19" x14ac:dyDescent="0.25">
      <c r="A13" t="b">
        <f>TRUE()</f>
        <v>1</v>
      </c>
      <c r="B13" s="21" t="str">
        <f t="shared" ca="1" si="0"/>
        <v/>
      </c>
      <c r="C13" t="s">
        <v>26</v>
      </c>
      <c r="D13" t="s">
        <v>31</v>
      </c>
      <c r="E13" s="3" t="s">
        <v>32</v>
      </c>
      <c r="F13" s="5">
        <f>G13-25</f>
        <v>42894</v>
      </c>
      <c r="G13" s="5">
        <v>42919</v>
      </c>
      <c r="H13" s="6">
        <f t="shared" si="1"/>
        <v>17</v>
      </c>
      <c r="I13">
        <v>10</v>
      </c>
      <c r="J13">
        <v>46</v>
      </c>
      <c r="K13" s="22">
        <f t="shared" si="2"/>
        <v>46</v>
      </c>
      <c r="L13" s="23">
        <f t="shared" si="3"/>
        <v>0.27058823529411763</v>
      </c>
      <c r="M13">
        <v>750</v>
      </c>
      <c r="N13">
        <v>750</v>
      </c>
      <c r="O13" s="23">
        <f t="shared" si="4"/>
        <v>0</v>
      </c>
      <c r="P13">
        <v>750</v>
      </c>
      <c r="Q13" s="23">
        <f t="shared" si="5"/>
        <v>0</v>
      </c>
      <c r="R13" s="3">
        <v>5</v>
      </c>
      <c r="S13" s="23">
        <f t="shared" si="6"/>
        <v>0.99333333333333329</v>
      </c>
    </row>
    <row r="14" spans="1:19" x14ac:dyDescent="0.25">
      <c r="A14" t="b">
        <f>TRUE()</f>
        <v>1</v>
      </c>
      <c r="B14" s="21" t="str">
        <f t="shared" ca="1" si="0"/>
        <v/>
      </c>
      <c r="C14" t="s">
        <v>26</v>
      </c>
      <c r="D14" t="s">
        <v>31</v>
      </c>
      <c r="E14" s="3" t="s">
        <v>33</v>
      </c>
      <c r="F14" s="5">
        <f>G14-14</f>
        <v>43035</v>
      </c>
      <c r="G14" s="5">
        <v>43049</v>
      </c>
      <c r="H14" s="6">
        <f t="shared" si="1"/>
        <v>10</v>
      </c>
      <c r="I14">
        <v>10</v>
      </c>
      <c r="K14" s="22">
        <f t="shared" si="2"/>
        <v>0</v>
      </c>
      <c r="L14" s="23">
        <f t="shared" si="3"/>
        <v>0</v>
      </c>
      <c r="M14" s="24" t="s">
        <v>30</v>
      </c>
      <c r="N14" s="24" t="s">
        <v>30</v>
      </c>
      <c r="O14" s="23" t="e">
        <f t="shared" si="4"/>
        <v>#VALUE!</v>
      </c>
      <c r="P14" s="24" t="s">
        <v>30</v>
      </c>
      <c r="Q14" s="23" t="e">
        <f t="shared" si="5"/>
        <v>#VALUE!</v>
      </c>
      <c r="R14" s="24" t="s">
        <v>30</v>
      </c>
      <c r="S14" s="23" t="e">
        <f t="shared" si="6"/>
        <v>#VALUE!</v>
      </c>
    </row>
    <row r="15" spans="1:19" x14ac:dyDescent="0.25">
      <c r="A15" t="b">
        <f>TRUE()</f>
        <v>1</v>
      </c>
      <c r="B15" s="21" t="str">
        <f t="shared" ca="1" si="0"/>
        <v/>
      </c>
      <c r="C15" t="s">
        <v>26</v>
      </c>
      <c r="D15" t="s">
        <v>34</v>
      </c>
      <c r="E15" s="3" t="s">
        <v>35</v>
      </c>
      <c r="F15" s="5">
        <f>G15-45</f>
        <v>42673</v>
      </c>
      <c r="G15" s="5">
        <v>42718</v>
      </c>
      <c r="H15" s="6">
        <f t="shared" si="1"/>
        <v>32</v>
      </c>
      <c r="I15">
        <v>5</v>
      </c>
      <c r="J15">
        <v>23</v>
      </c>
      <c r="K15" s="22">
        <f t="shared" si="2"/>
        <v>23</v>
      </c>
      <c r="L15" s="23">
        <f t="shared" si="3"/>
        <v>0.14374999999999999</v>
      </c>
      <c r="M15">
        <v>1831</v>
      </c>
      <c r="N15">
        <v>1819</v>
      </c>
      <c r="O15" s="23">
        <f t="shared" si="4"/>
        <v>6.5537957400327862E-3</v>
      </c>
      <c r="P15">
        <v>1819</v>
      </c>
      <c r="Q15" s="23">
        <f t="shared" si="5"/>
        <v>6.5537957400327862E-3</v>
      </c>
      <c r="R15" s="3">
        <v>1388</v>
      </c>
      <c r="S15" s="23">
        <f t="shared" si="6"/>
        <v>0.24194429273620977</v>
      </c>
    </row>
    <row r="16" spans="1:19" x14ac:dyDescent="0.25">
      <c r="A16" t="b">
        <f>TRUE()</f>
        <v>1</v>
      </c>
      <c r="B16" s="21" t="str">
        <f t="shared" ca="1" si="0"/>
        <v/>
      </c>
      <c r="C16" t="s">
        <v>26</v>
      </c>
      <c r="D16" t="s">
        <v>34</v>
      </c>
      <c r="E16" s="3" t="s">
        <v>36</v>
      </c>
      <c r="F16" s="5">
        <f>G16-30</f>
        <v>42795.5</v>
      </c>
      <c r="G16" s="5">
        <v>42825.5</v>
      </c>
      <c r="H16" s="6">
        <f t="shared" si="1"/>
        <v>22</v>
      </c>
      <c r="I16">
        <v>5</v>
      </c>
      <c r="J16">
        <v>7</v>
      </c>
      <c r="K16" s="22">
        <f t="shared" si="2"/>
        <v>7</v>
      </c>
      <c r="L16" s="23">
        <f t="shared" si="3"/>
        <v>6.363636363636363E-2</v>
      </c>
      <c r="M16">
        <v>1859</v>
      </c>
      <c r="N16">
        <v>1842</v>
      </c>
      <c r="O16" s="23">
        <f t="shared" si="4"/>
        <v>9.1447014523937664E-3</v>
      </c>
      <c r="P16">
        <v>1842</v>
      </c>
      <c r="Q16" s="23">
        <f t="shared" si="5"/>
        <v>9.1447014523937664E-3</v>
      </c>
      <c r="R16" s="3">
        <v>1415</v>
      </c>
      <c r="S16" s="23">
        <f t="shared" si="6"/>
        <v>0.23883808499193115</v>
      </c>
    </row>
    <row r="17" spans="1:19" x14ac:dyDescent="0.25">
      <c r="A17" t="b">
        <f>TRUE()</f>
        <v>1</v>
      </c>
      <c r="B17" s="21" t="str">
        <f t="shared" ca="1" si="0"/>
        <v/>
      </c>
      <c r="C17" t="s">
        <v>26</v>
      </c>
      <c r="D17" t="s">
        <v>34</v>
      </c>
      <c r="E17" s="3" t="s">
        <v>37</v>
      </c>
      <c r="F17" s="5">
        <f>G17-30</f>
        <v>42871</v>
      </c>
      <c r="G17" s="5">
        <v>42901</v>
      </c>
      <c r="H17" s="6">
        <f t="shared" si="1"/>
        <v>22</v>
      </c>
      <c r="I17">
        <v>5</v>
      </c>
      <c r="J17">
        <v>0</v>
      </c>
      <c r="K17" s="22">
        <f t="shared" si="2"/>
        <v>0</v>
      </c>
      <c r="L17" s="23">
        <f t="shared" si="3"/>
        <v>0</v>
      </c>
      <c r="M17">
        <v>1861</v>
      </c>
      <c r="N17">
        <v>1839</v>
      </c>
      <c r="O17" s="23">
        <f t="shared" si="4"/>
        <v>1.182160128962928E-2</v>
      </c>
      <c r="P17">
        <v>1839</v>
      </c>
      <c r="Q17" s="23">
        <f t="shared" si="5"/>
        <v>1.182160128962928E-2</v>
      </c>
      <c r="R17" s="3">
        <v>1413</v>
      </c>
      <c r="S17" s="23">
        <f t="shared" si="6"/>
        <v>0.24073078989790431</v>
      </c>
    </row>
    <row r="18" spans="1:19" x14ac:dyDescent="0.25">
      <c r="A18" t="b">
        <f>TRUE()</f>
        <v>1</v>
      </c>
      <c r="B18" s="21" t="str">
        <f t="shared" ca="1" si="0"/>
        <v/>
      </c>
      <c r="C18" t="s">
        <v>26</v>
      </c>
      <c r="D18" t="s">
        <v>34</v>
      </c>
      <c r="E18" s="3" t="s">
        <v>38</v>
      </c>
      <c r="F18" s="5">
        <f t="shared" ref="F18:F31" si="7">G18-14</f>
        <v>43063.5</v>
      </c>
      <c r="G18" s="5">
        <v>43077.5</v>
      </c>
      <c r="H18" s="6">
        <f t="shared" si="1"/>
        <v>10</v>
      </c>
      <c r="I18">
        <v>5</v>
      </c>
      <c r="K18" s="22">
        <f t="shared" si="2"/>
        <v>0</v>
      </c>
      <c r="L18" s="23">
        <f t="shared" si="3"/>
        <v>0</v>
      </c>
      <c r="M18" s="24" t="s">
        <v>30</v>
      </c>
      <c r="N18" s="24" t="s">
        <v>30</v>
      </c>
      <c r="O18" s="23" t="e">
        <f t="shared" si="4"/>
        <v>#VALUE!</v>
      </c>
      <c r="P18" s="24" t="s">
        <v>30</v>
      </c>
      <c r="Q18" s="23" t="e">
        <f t="shared" si="5"/>
        <v>#VALUE!</v>
      </c>
      <c r="R18" s="24" t="s">
        <v>30</v>
      </c>
      <c r="S18" s="23" t="e">
        <f t="shared" si="6"/>
        <v>#VALUE!</v>
      </c>
    </row>
    <row r="19" spans="1:19" x14ac:dyDescent="0.25">
      <c r="A19" t="b">
        <f>TRUE()</f>
        <v>1</v>
      </c>
      <c r="B19" s="21" t="str">
        <f t="shared" ca="1" si="0"/>
        <v/>
      </c>
      <c r="C19" t="s">
        <v>26</v>
      </c>
      <c r="D19" t="s">
        <v>34</v>
      </c>
      <c r="E19" s="3" t="s">
        <v>39</v>
      </c>
      <c r="F19" s="5">
        <f t="shared" si="7"/>
        <v>43068.5</v>
      </c>
      <c r="G19" s="5">
        <v>43082.5</v>
      </c>
      <c r="H19" s="6">
        <f t="shared" si="1"/>
        <v>10</v>
      </c>
      <c r="I19">
        <v>5</v>
      </c>
      <c r="K19" s="22">
        <f t="shared" si="2"/>
        <v>0</v>
      </c>
      <c r="L19" s="23">
        <f t="shared" si="3"/>
        <v>0</v>
      </c>
      <c r="M19" s="24" t="s">
        <v>30</v>
      </c>
      <c r="N19" s="24" t="s">
        <v>30</v>
      </c>
      <c r="O19" s="23" t="e">
        <f t="shared" si="4"/>
        <v>#VALUE!</v>
      </c>
      <c r="P19" s="24" t="s">
        <v>30</v>
      </c>
      <c r="Q19" s="23" t="e">
        <f t="shared" si="5"/>
        <v>#VALUE!</v>
      </c>
      <c r="R19" s="24" t="s">
        <v>30</v>
      </c>
      <c r="S19" s="23" t="e">
        <f t="shared" si="6"/>
        <v>#VALUE!</v>
      </c>
    </row>
    <row r="20" spans="1:19" x14ac:dyDescent="0.25">
      <c r="A20" t="b">
        <f>TRUE()</f>
        <v>1</v>
      </c>
      <c r="B20" s="21" t="str">
        <f t="shared" ca="1" si="0"/>
        <v/>
      </c>
      <c r="C20" t="s">
        <v>26</v>
      </c>
      <c r="D20" t="s">
        <v>40</v>
      </c>
      <c r="E20" s="3" t="s">
        <v>41</v>
      </c>
      <c r="F20" s="5">
        <f t="shared" si="7"/>
        <v>43038.5</v>
      </c>
      <c r="G20" s="5">
        <v>43052.5</v>
      </c>
      <c r="H20" s="6">
        <f t="shared" si="1"/>
        <v>10</v>
      </c>
      <c r="I20">
        <v>7</v>
      </c>
      <c r="K20" s="22">
        <f t="shared" si="2"/>
        <v>0</v>
      </c>
      <c r="L20" s="23">
        <f t="shared" si="3"/>
        <v>0</v>
      </c>
      <c r="M20" s="24" t="s">
        <v>30</v>
      </c>
      <c r="N20" s="24" t="s">
        <v>30</v>
      </c>
      <c r="O20" s="23" t="e">
        <f t="shared" si="4"/>
        <v>#VALUE!</v>
      </c>
      <c r="P20" s="24" t="s">
        <v>30</v>
      </c>
      <c r="Q20" s="23" t="e">
        <f t="shared" si="5"/>
        <v>#VALUE!</v>
      </c>
      <c r="R20" s="24" t="s">
        <v>30</v>
      </c>
      <c r="S20" s="23" t="e">
        <f t="shared" si="6"/>
        <v>#VALUE!</v>
      </c>
    </row>
    <row r="21" spans="1:19" x14ac:dyDescent="0.25">
      <c r="A21" t="b">
        <f>TRUE()</f>
        <v>1</v>
      </c>
      <c r="B21" s="21" t="str">
        <f t="shared" ca="1" si="0"/>
        <v/>
      </c>
      <c r="C21" t="s">
        <v>26</v>
      </c>
      <c r="D21" t="s">
        <v>40</v>
      </c>
      <c r="E21" s="3" t="s">
        <v>42</v>
      </c>
      <c r="F21" s="5">
        <f t="shared" si="7"/>
        <v>42814.5</v>
      </c>
      <c r="G21" s="5">
        <v>42828.5</v>
      </c>
      <c r="H21" s="6">
        <f t="shared" si="1"/>
        <v>10</v>
      </c>
      <c r="I21">
        <v>6</v>
      </c>
      <c r="J21">
        <v>8</v>
      </c>
      <c r="K21" s="22">
        <f t="shared" si="2"/>
        <v>8</v>
      </c>
      <c r="L21" s="23">
        <f t="shared" si="3"/>
        <v>0.13333333333333333</v>
      </c>
      <c r="M21">
        <v>104</v>
      </c>
      <c r="N21">
        <v>104</v>
      </c>
      <c r="O21" s="23">
        <f t="shared" si="4"/>
        <v>0</v>
      </c>
      <c r="P21">
        <v>102</v>
      </c>
      <c r="Q21" s="23">
        <f t="shared" si="5"/>
        <v>1.9230769230769273E-2</v>
      </c>
      <c r="R21" s="3">
        <v>0</v>
      </c>
      <c r="S21" s="23">
        <f t="shared" si="6"/>
        <v>1</v>
      </c>
    </row>
    <row r="22" spans="1:19" x14ac:dyDescent="0.25">
      <c r="A22" t="b">
        <f>TRUE()</f>
        <v>1</v>
      </c>
      <c r="B22" s="21" t="str">
        <f t="shared" ca="1" si="0"/>
        <v/>
      </c>
      <c r="C22" t="s">
        <v>26</v>
      </c>
      <c r="D22" t="s">
        <v>43</v>
      </c>
      <c r="E22" s="3" t="s">
        <v>44</v>
      </c>
      <c r="F22" s="5">
        <f t="shared" si="7"/>
        <v>43077.5</v>
      </c>
      <c r="G22" s="5">
        <v>43091.5</v>
      </c>
      <c r="H22" s="6">
        <f t="shared" si="1"/>
        <v>10</v>
      </c>
      <c r="I22">
        <v>4</v>
      </c>
      <c r="K22" s="22">
        <f t="shared" si="2"/>
        <v>0</v>
      </c>
      <c r="L22" s="23">
        <f t="shared" si="3"/>
        <v>0</v>
      </c>
      <c r="M22" s="24" t="s">
        <v>30</v>
      </c>
      <c r="N22" s="24" t="s">
        <v>30</v>
      </c>
      <c r="O22" s="23" t="e">
        <f t="shared" si="4"/>
        <v>#VALUE!</v>
      </c>
      <c r="P22" s="24" t="s">
        <v>30</v>
      </c>
      <c r="Q22" s="23" t="e">
        <f t="shared" si="5"/>
        <v>#VALUE!</v>
      </c>
      <c r="R22" s="24" t="s">
        <v>30</v>
      </c>
      <c r="S22" s="23" t="e">
        <f t="shared" si="6"/>
        <v>#VALUE!</v>
      </c>
    </row>
    <row r="23" spans="1:19" hidden="1" x14ac:dyDescent="0.25">
      <c r="A23" t="b">
        <f>FALSE()</f>
        <v>0</v>
      </c>
      <c r="B23" s="21" t="str">
        <f t="shared" ca="1" si="0"/>
        <v/>
      </c>
      <c r="C23" t="s">
        <v>45</v>
      </c>
      <c r="D23" t="s">
        <v>46</v>
      </c>
      <c r="E23" s="3" t="s">
        <v>47</v>
      </c>
      <c r="F23" s="5">
        <f t="shared" si="7"/>
        <v>42454.5</v>
      </c>
      <c r="G23" s="5">
        <v>42468.5</v>
      </c>
      <c r="H23" s="6">
        <f t="shared" si="1"/>
        <v>10</v>
      </c>
      <c r="I23">
        <v>19</v>
      </c>
      <c r="J23">
        <v>38</v>
      </c>
      <c r="K23" s="22">
        <f t="shared" si="2"/>
        <v>38</v>
      </c>
      <c r="L23" s="23">
        <f t="shared" si="3"/>
        <v>0.2</v>
      </c>
      <c r="M23" s="4"/>
      <c r="N23" s="4"/>
      <c r="O23" s="23" t="e">
        <f t="shared" si="4"/>
        <v>#DIV/0!</v>
      </c>
      <c r="P23" s="25"/>
      <c r="Q23" s="23" t="e">
        <f t="shared" si="5"/>
        <v>#DIV/0!</v>
      </c>
      <c r="R23" s="24"/>
      <c r="S23" s="23" t="e">
        <f t="shared" si="6"/>
        <v>#DIV/0!</v>
      </c>
    </row>
    <row r="24" spans="1:19" hidden="1" x14ac:dyDescent="0.25">
      <c r="A24" t="b">
        <f>FALSE()</f>
        <v>0</v>
      </c>
      <c r="B24" s="21" t="str">
        <f t="shared" ca="1" si="0"/>
        <v/>
      </c>
      <c r="C24" t="s">
        <v>45</v>
      </c>
      <c r="D24" t="s">
        <v>46</v>
      </c>
      <c r="E24" s="3" t="s">
        <v>48</v>
      </c>
      <c r="F24" s="5">
        <f t="shared" si="7"/>
        <v>42559.5</v>
      </c>
      <c r="G24" s="5">
        <v>42573.5</v>
      </c>
      <c r="H24" s="6">
        <f t="shared" si="1"/>
        <v>10</v>
      </c>
      <c r="I24">
        <v>19</v>
      </c>
      <c r="J24">
        <v>15</v>
      </c>
      <c r="K24" s="22">
        <f t="shared" si="2"/>
        <v>15</v>
      </c>
      <c r="L24" s="23">
        <f t="shared" si="3"/>
        <v>7.8947368421052627E-2</v>
      </c>
      <c r="M24" s="4"/>
      <c r="N24" s="4"/>
      <c r="O24" s="23" t="e">
        <f t="shared" si="4"/>
        <v>#DIV/0!</v>
      </c>
      <c r="P24" s="25"/>
      <c r="Q24" s="23" t="e">
        <f t="shared" si="5"/>
        <v>#DIV/0!</v>
      </c>
      <c r="R24" s="24"/>
      <c r="S24" s="23" t="e">
        <f t="shared" si="6"/>
        <v>#DIV/0!</v>
      </c>
    </row>
    <row r="25" spans="1:19" hidden="1" x14ac:dyDescent="0.25">
      <c r="A25" t="b">
        <f>FALSE()</f>
        <v>0</v>
      </c>
      <c r="B25" s="21" t="str">
        <f t="shared" ca="1" si="0"/>
        <v/>
      </c>
      <c r="C25" t="s">
        <v>45</v>
      </c>
      <c r="D25" t="s">
        <v>46</v>
      </c>
      <c r="E25" s="3" t="s">
        <v>49</v>
      </c>
      <c r="F25" s="5">
        <f t="shared" si="7"/>
        <v>42614.5</v>
      </c>
      <c r="G25" s="5">
        <v>42628.5</v>
      </c>
      <c r="H25" s="6">
        <f t="shared" si="1"/>
        <v>10</v>
      </c>
      <c r="I25">
        <v>26</v>
      </c>
      <c r="J25">
        <v>7</v>
      </c>
      <c r="K25" s="22">
        <f t="shared" si="2"/>
        <v>7</v>
      </c>
      <c r="L25" s="23">
        <f t="shared" si="3"/>
        <v>2.6923076923076925E-2</v>
      </c>
      <c r="M25"/>
      <c r="N25"/>
      <c r="O25" s="23" t="e">
        <f t="shared" si="4"/>
        <v>#DIV/0!</v>
      </c>
      <c r="P25"/>
      <c r="Q25" s="23" t="e">
        <f t="shared" si="5"/>
        <v>#DIV/0!</v>
      </c>
      <c r="R25" s="3"/>
      <c r="S25" s="23" t="e">
        <f t="shared" si="6"/>
        <v>#DIV/0!</v>
      </c>
    </row>
    <row r="26" spans="1:19" x14ac:dyDescent="0.25">
      <c r="A26" t="b">
        <f>TRUE()</f>
        <v>1</v>
      </c>
      <c r="B26" s="21" t="str">
        <f t="shared" ca="1" si="0"/>
        <v/>
      </c>
      <c r="C26" t="s">
        <v>45</v>
      </c>
      <c r="D26" t="s">
        <v>46</v>
      </c>
      <c r="E26" s="3" t="s">
        <v>50</v>
      </c>
      <c r="F26" s="5">
        <f t="shared" si="7"/>
        <v>42657.5</v>
      </c>
      <c r="G26" s="5">
        <v>42671.5</v>
      </c>
      <c r="H26" s="6">
        <f t="shared" si="1"/>
        <v>10</v>
      </c>
      <c r="I26">
        <v>19</v>
      </c>
      <c r="J26">
        <v>54</v>
      </c>
      <c r="K26" s="22">
        <f t="shared" si="2"/>
        <v>54</v>
      </c>
      <c r="L26" s="23">
        <f t="shared" si="3"/>
        <v>0.28421052631578947</v>
      </c>
      <c r="M26" s="26">
        <v>73</v>
      </c>
      <c r="N26" s="26">
        <v>69</v>
      </c>
      <c r="O26" s="23">
        <f t="shared" si="4"/>
        <v>5.4794520547945202E-2</v>
      </c>
      <c r="P26" s="26">
        <v>59</v>
      </c>
      <c r="Q26" s="23">
        <f t="shared" si="5"/>
        <v>0.19178082191780821</v>
      </c>
      <c r="R26" s="27"/>
      <c r="S26" s="23">
        <f t="shared" si="6"/>
        <v>1</v>
      </c>
    </row>
    <row r="27" spans="1:19" x14ac:dyDescent="0.25">
      <c r="A27" t="b">
        <f>TRUE()</f>
        <v>1</v>
      </c>
      <c r="B27" s="21" t="str">
        <f t="shared" ca="1" si="0"/>
        <v/>
      </c>
      <c r="C27" t="s">
        <v>45</v>
      </c>
      <c r="D27" t="s">
        <v>46</v>
      </c>
      <c r="E27" s="3" t="s">
        <v>51</v>
      </c>
      <c r="F27" s="5">
        <f t="shared" si="7"/>
        <v>42744</v>
      </c>
      <c r="G27" s="5">
        <v>42758</v>
      </c>
      <c r="H27" s="6">
        <f t="shared" si="1"/>
        <v>10</v>
      </c>
      <c r="I27">
        <v>19</v>
      </c>
      <c r="J27">
        <v>102</v>
      </c>
      <c r="K27" s="22">
        <f t="shared" si="2"/>
        <v>102</v>
      </c>
      <c r="L27" s="23">
        <f t="shared" si="3"/>
        <v>0.5368421052631579</v>
      </c>
      <c r="M27" s="26">
        <v>74</v>
      </c>
      <c r="N27" s="26">
        <v>70</v>
      </c>
      <c r="O27" s="23">
        <f t="shared" si="4"/>
        <v>5.4054054054054057E-2</v>
      </c>
      <c r="P27" s="26">
        <v>62</v>
      </c>
      <c r="Q27" s="23">
        <f t="shared" si="5"/>
        <v>0.16216216216216217</v>
      </c>
      <c r="R27" s="27"/>
      <c r="S27" s="23">
        <f t="shared" si="6"/>
        <v>1</v>
      </c>
    </row>
    <row r="28" spans="1:19" x14ac:dyDescent="0.25">
      <c r="A28" t="b">
        <f>TRUE()</f>
        <v>1</v>
      </c>
      <c r="B28" s="21" t="str">
        <f t="shared" ca="1" si="0"/>
        <v/>
      </c>
      <c r="C28" t="s">
        <v>45</v>
      </c>
      <c r="D28" t="s">
        <v>46</v>
      </c>
      <c r="E28" s="3" t="s">
        <v>52</v>
      </c>
      <c r="F28" s="5">
        <f t="shared" si="7"/>
        <v>42831</v>
      </c>
      <c r="G28" s="5">
        <v>42845</v>
      </c>
      <c r="H28" s="6">
        <f t="shared" si="1"/>
        <v>10</v>
      </c>
      <c r="I28">
        <v>19</v>
      </c>
      <c r="J28">
        <v>95</v>
      </c>
      <c r="K28" s="22">
        <f t="shared" si="2"/>
        <v>95</v>
      </c>
      <c r="L28" s="23">
        <f t="shared" si="3"/>
        <v>0.5</v>
      </c>
      <c r="M28" s="26">
        <v>109</v>
      </c>
      <c r="N28" s="26">
        <v>105</v>
      </c>
      <c r="O28" s="23">
        <f t="shared" si="4"/>
        <v>3.669724770642202E-2</v>
      </c>
      <c r="P28" s="26">
        <v>90</v>
      </c>
      <c r="Q28" s="23">
        <f t="shared" si="5"/>
        <v>0.17431192660550454</v>
      </c>
      <c r="R28" s="27"/>
      <c r="S28" s="23">
        <f t="shared" si="6"/>
        <v>1</v>
      </c>
    </row>
    <row r="29" spans="1:19" x14ac:dyDescent="0.25">
      <c r="A29" t="b">
        <f>TRUE()</f>
        <v>1</v>
      </c>
      <c r="B29" s="21" t="str">
        <f t="shared" ca="1" si="0"/>
        <v/>
      </c>
      <c r="C29" t="s">
        <v>45</v>
      </c>
      <c r="D29" t="s">
        <v>46</v>
      </c>
      <c r="E29" s="3" t="s">
        <v>53</v>
      </c>
      <c r="F29" s="5">
        <f t="shared" si="7"/>
        <v>42916</v>
      </c>
      <c r="G29" s="5">
        <v>42930</v>
      </c>
      <c r="H29" s="6">
        <f t="shared" si="1"/>
        <v>10</v>
      </c>
      <c r="I29">
        <v>19</v>
      </c>
      <c r="J29">
        <v>65</v>
      </c>
      <c r="K29" s="22">
        <f t="shared" si="2"/>
        <v>65</v>
      </c>
      <c r="L29" s="23">
        <f t="shared" si="3"/>
        <v>0.34210526315789475</v>
      </c>
      <c r="M29" s="26">
        <v>129</v>
      </c>
      <c r="N29" s="26">
        <v>127</v>
      </c>
      <c r="O29" s="23">
        <f t="shared" si="4"/>
        <v>1.5503875968992276E-2</v>
      </c>
      <c r="P29" s="26">
        <v>118</v>
      </c>
      <c r="Q29" s="23">
        <f t="shared" si="5"/>
        <v>8.5271317829457405E-2</v>
      </c>
      <c r="R29" s="27"/>
      <c r="S29" s="23">
        <f t="shared" si="6"/>
        <v>1</v>
      </c>
    </row>
    <row r="30" spans="1:19" x14ac:dyDescent="0.25">
      <c r="A30" t="b">
        <f>TRUE()</f>
        <v>1</v>
      </c>
      <c r="B30" s="21" t="str">
        <f t="shared" ca="1" si="0"/>
        <v/>
      </c>
      <c r="C30" t="s">
        <v>45</v>
      </c>
      <c r="D30" t="s">
        <v>46</v>
      </c>
      <c r="E30" s="3" t="s">
        <v>54</v>
      </c>
      <c r="F30" s="5">
        <f t="shared" si="7"/>
        <v>43014.5</v>
      </c>
      <c r="G30" s="5">
        <v>43028.5</v>
      </c>
      <c r="H30" s="6">
        <f t="shared" si="1"/>
        <v>10</v>
      </c>
      <c r="I30">
        <v>19</v>
      </c>
      <c r="K30" s="22">
        <f t="shared" si="2"/>
        <v>0</v>
      </c>
      <c r="L30" s="23">
        <f t="shared" si="3"/>
        <v>0</v>
      </c>
      <c r="M30" s="26">
        <v>138</v>
      </c>
      <c r="N30" s="26">
        <v>130</v>
      </c>
      <c r="O30" s="23">
        <f t="shared" si="4"/>
        <v>5.7971014492753659E-2</v>
      </c>
      <c r="P30" s="26">
        <v>107</v>
      </c>
      <c r="Q30" s="23">
        <f t="shared" si="5"/>
        <v>0.22463768115942029</v>
      </c>
      <c r="R30" s="27"/>
      <c r="S30" s="23">
        <f t="shared" si="6"/>
        <v>1</v>
      </c>
    </row>
    <row r="31" spans="1:19" hidden="1" x14ac:dyDescent="0.25">
      <c r="A31" t="b">
        <f>FALSE()</f>
        <v>0</v>
      </c>
      <c r="B31" s="21" t="str">
        <f t="shared" ca="1" si="0"/>
        <v>forecast</v>
      </c>
      <c r="C31" t="s">
        <v>45</v>
      </c>
      <c r="D31" t="s">
        <v>46</v>
      </c>
      <c r="E31" s="3" t="s">
        <v>55</v>
      </c>
      <c r="F31" s="5">
        <f t="shared" si="7"/>
        <v>43105.5</v>
      </c>
      <c r="G31" s="5">
        <v>43119.5</v>
      </c>
      <c r="H31" s="6">
        <f t="shared" si="1"/>
        <v>10</v>
      </c>
      <c r="I31">
        <v>26</v>
      </c>
      <c r="K31" s="22">
        <f t="shared" si="2"/>
        <v>0</v>
      </c>
      <c r="L31" s="23">
        <f t="shared" si="3"/>
        <v>0</v>
      </c>
      <c r="M31"/>
      <c r="N31"/>
      <c r="O31" s="23" t="e">
        <f t="shared" si="4"/>
        <v>#DIV/0!</v>
      </c>
      <c r="P31"/>
      <c r="Q31" s="23" t="e">
        <f t="shared" si="5"/>
        <v>#DIV/0!</v>
      </c>
      <c r="R31" s="3"/>
      <c r="S31" s="23" t="e">
        <f t="shared" si="6"/>
        <v>#DIV/0!</v>
      </c>
    </row>
    <row r="32" spans="1:19" hidden="1" x14ac:dyDescent="0.25">
      <c r="A32" t="b">
        <f>FALSE()</f>
        <v>0</v>
      </c>
      <c r="B32" s="21" t="str">
        <f t="shared" ca="1" si="0"/>
        <v/>
      </c>
      <c r="C32" t="s">
        <v>45</v>
      </c>
      <c r="D32" t="s">
        <v>46</v>
      </c>
      <c r="E32" s="3" t="s">
        <v>56</v>
      </c>
      <c r="F32"/>
      <c r="G32"/>
      <c r="H32"/>
      <c r="K32" s="22">
        <f t="shared" si="2"/>
        <v>0</v>
      </c>
      <c r="L32" s="23" t="e">
        <f t="shared" si="3"/>
        <v>#DIV/0!</v>
      </c>
      <c r="M32"/>
      <c r="N32"/>
      <c r="O32" s="23" t="e">
        <f t="shared" si="4"/>
        <v>#DIV/0!</v>
      </c>
      <c r="P32"/>
      <c r="Q32" s="23" t="e">
        <f t="shared" si="5"/>
        <v>#DIV/0!</v>
      </c>
      <c r="R32" s="3"/>
      <c r="S32" s="23" t="e">
        <f t="shared" si="6"/>
        <v>#DIV/0!</v>
      </c>
    </row>
    <row r="33" spans="1:19" hidden="1" x14ac:dyDescent="0.25">
      <c r="A33" t="b">
        <f>FALSE()</f>
        <v>0</v>
      </c>
      <c r="B33" s="21" t="str">
        <f t="shared" ca="1" si="0"/>
        <v/>
      </c>
      <c r="C33" t="s">
        <v>45</v>
      </c>
      <c r="D33" t="s">
        <v>57</v>
      </c>
      <c r="E33" s="3" t="s">
        <v>58</v>
      </c>
      <c r="F33" s="5">
        <f t="shared" ref="F33:F38" si="8">G33-14</f>
        <v>42454.5</v>
      </c>
      <c r="G33" s="5">
        <v>42468.5</v>
      </c>
      <c r="H33" s="6">
        <f t="shared" ref="H33:H49" si="9">NETWORKDAYS(F33,G33)-1</f>
        <v>10</v>
      </c>
      <c r="K33" s="22">
        <f t="shared" si="2"/>
        <v>0</v>
      </c>
      <c r="L33" s="23" t="e">
        <f t="shared" si="3"/>
        <v>#DIV/0!</v>
      </c>
      <c r="M33"/>
      <c r="N33"/>
      <c r="O33" s="23" t="e">
        <f t="shared" si="4"/>
        <v>#DIV/0!</v>
      </c>
      <c r="P33"/>
      <c r="Q33" s="23" t="e">
        <f t="shared" si="5"/>
        <v>#DIV/0!</v>
      </c>
      <c r="R33" s="3"/>
      <c r="S33" s="23" t="e">
        <f t="shared" si="6"/>
        <v>#DIV/0!</v>
      </c>
    </row>
    <row r="34" spans="1:19" hidden="1" x14ac:dyDescent="0.25">
      <c r="A34" t="b">
        <f>FALSE()</f>
        <v>0</v>
      </c>
      <c r="B34" s="21" t="str">
        <f t="shared" ca="1" si="0"/>
        <v/>
      </c>
      <c r="C34" t="s">
        <v>45</v>
      </c>
      <c r="D34" t="s">
        <v>57</v>
      </c>
      <c r="E34" s="3" t="s">
        <v>59</v>
      </c>
      <c r="F34" s="5">
        <f t="shared" si="8"/>
        <v>42538.5</v>
      </c>
      <c r="G34" s="5">
        <v>42552.5</v>
      </c>
      <c r="H34" s="6">
        <f t="shared" si="9"/>
        <v>10</v>
      </c>
      <c r="K34" s="22">
        <f t="shared" si="2"/>
        <v>0</v>
      </c>
      <c r="L34" s="23" t="e">
        <f t="shared" si="3"/>
        <v>#DIV/0!</v>
      </c>
      <c r="M34"/>
      <c r="N34"/>
      <c r="O34" s="23" t="e">
        <f t="shared" si="4"/>
        <v>#DIV/0!</v>
      </c>
      <c r="P34"/>
      <c r="Q34" s="23" t="e">
        <f t="shared" si="5"/>
        <v>#DIV/0!</v>
      </c>
      <c r="R34" s="3"/>
      <c r="S34" s="23" t="e">
        <f t="shared" si="6"/>
        <v>#DIV/0!</v>
      </c>
    </row>
    <row r="35" spans="1:19" hidden="1" x14ac:dyDescent="0.25">
      <c r="A35" t="b">
        <f>FALSE()</f>
        <v>0</v>
      </c>
      <c r="B35" s="21" t="str">
        <f t="shared" ca="1" si="0"/>
        <v/>
      </c>
      <c r="C35" t="s">
        <v>45</v>
      </c>
      <c r="D35" t="s">
        <v>57</v>
      </c>
      <c r="E35" s="3" t="s">
        <v>60</v>
      </c>
      <c r="F35" s="5">
        <f t="shared" si="8"/>
        <v>42655</v>
      </c>
      <c r="G35" s="5">
        <v>42669</v>
      </c>
      <c r="H35" s="6">
        <f t="shared" si="9"/>
        <v>10</v>
      </c>
      <c r="K35" s="22">
        <f t="shared" si="2"/>
        <v>0</v>
      </c>
      <c r="L35" s="23" t="e">
        <f t="shared" si="3"/>
        <v>#DIV/0!</v>
      </c>
      <c r="M35"/>
      <c r="N35"/>
      <c r="O35" s="23" t="e">
        <f t="shared" si="4"/>
        <v>#DIV/0!</v>
      </c>
      <c r="P35"/>
      <c r="Q35" s="23" t="e">
        <f t="shared" si="5"/>
        <v>#DIV/0!</v>
      </c>
      <c r="R35" s="3"/>
      <c r="S35" s="23" t="e">
        <f t="shared" si="6"/>
        <v>#DIV/0!</v>
      </c>
    </row>
    <row r="36" spans="1:19" hidden="1" x14ac:dyDescent="0.25">
      <c r="A36" t="b">
        <f>FALSE()</f>
        <v>0</v>
      </c>
      <c r="B36" s="21" t="str">
        <f t="shared" ca="1" si="0"/>
        <v/>
      </c>
      <c r="C36" t="s">
        <v>45</v>
      </c>
      <c r="D36" t="s">
        <v>57</v>
      </c>
      <c r="E36" s="3" t="s">
        <v>61</v>
      </c>
      <c r="F36" s="5">
        <f t="shared" si="8"/>
        <v>42734.5</v>
      </c>
      <c r="G36" s="5">
        <v>42748.5</v>
      </c>
      <c r="H36" s="6">
        <f t="shared" si="9"/>
        <v>10</v>
      </c>
      <c r="K36" s="22">
        <f t="shared" si="2"/>
        <v>0</v>
      </c>
      <c r="L36" s="23" t="e">
        <f t="shared" si="3"/>
        <v>#DIV/0!</v>
      </c>
      <c r="M36"/>
      <c r="N36"/>
      <c r="O36" s="23" t="e">
        <f t="shared" si="4"/>
        <v>#DIV/0!</v>
      </c>
      <c r="P36"/>
      <c r="Q36" s="23" t="e">
        <f t="shared" si="5"/>
        <v>#DIV/0!</v>
      </c>
      <c r="R36" s="3"/>
      <c r="S36" s="23" t="e">
        <f t="shared" si="6"/>
        <v>#DIV/0!</v>
      </c>
    </row>
    <row r="37" spans="1:19" x14ac:dyDescent="0.25">
      <c r="A37" t="b">
        <f>TRUE()</f>
        <v>1</v>
      </c>
      <c r="B37" s="21" t="str">
        <f t="shared" ca="1" si="0"/>
        <v/>
      </c>
      <c r="C37" t="s">
        <v>45</v>
      </c>
      <c r="D37" t="s">
        <v>57</v>
      </c>
      <c r="E37" s="3" t="s">
        <v>62</v>
      </c>
      <c r="F37" s="5">
        <f t="shared" si="8"/>
        <v>42825.5</v>
      </c>
      <c r="G37" s="5">
        <v>42839.5</v>
      </c>
      <c r="H37" s="6">
        <f t="shared" si="9"/>
        <v>10</v>
      </c>
      <c r="I37">
        <v>8</v>
      </c>
      <c r="J37">
        <v>20</v>
      </c>
      <c r="K37" s="22">
        <f t="shared" si="2"/>
        <v>20</v>
      </c>
      <c r="L37" s="23">
        <f t="shared" si="3"/>
        <v>0.25</v>
      </c>
      <c r="M37" s="26">
        <v>77</v>
      </c>
      <c r="N37" s="26">
        <v>76</v>
      </c>
      <c r="O37" s="28">
        <f t="shared" si="4"/>
        <v>1.2987012987012991E-2</v>
      </c>
      <c r="P37" s="26">
        <v>76</v>
      </c>
      <c r="Q37" s="28">
        <f t="shared" si="5"/>
        <v>1.2987012987012991E-2</v>
      </c>
      <c r="R37" s="27">
        <v>0</v>
      </c>
      <c r="S37" s="29">
        <f t="shared" si="6"/>
        <v>1</v>
      </c>
    </row>
    <row r="38" spans="1:19" x14ac:dyDescent="0.25">
      <c r="A38" t="b">
        <f>TRUE()</f>
        <v>1</v>
      </c>
      <c r="B38" s="21" t="str">
        <f t="shared" ca="1" si="0"/>
        <v/>
      </c>
      <c r="C38" t="s">
        <v>45</v>
      </c>
      <c r="D38" t="s">
        <v>57</v>
      </c>
      <c r="E38" s="3" t="s">
        <v>63</v>
      </c>
      <c r="F38" s="5">
        <f t="shared" si="8"/>
        <v>42916.5</v>
      </c>
      <c r="G38" s="5">
        <v>42930.5</v>
      </c>
      <c r="H38" s="6">
        <f t="shared" si="9"/>
        <v>10</v>
      </c>
      <c r="I38">
        <v>8</v>
      </c>
      <c r="J38">
        <v>30</v>
      </c>
      <c r="K38" s="22">
        <f t="shared" si="2"/>
        <v>30</v>
      </c>
      <c r="L38" s="23">
        <f t="shared" si="3"/>
        <v>0.375</v>
      </c>
      <c r="M38" s="26">
        <v>80</v>
      </c>
      <c r="N38" s="26">
        <v>49</v>
      </c>
      <c r="O38" s="30">
        <f t="shared" si="4"/>
        <v>0.38749999999999996</v>
      </c>
      <c r="P38" s="26">
        <v>49</v>
      </c>
      <c r="Q38" s="30">
        <f t="shared" si="5"/>
        <v>0.38749999999999996</v>
      </c>
      <c r="R38" s="27">
        <v>0</v>
      </c>
      <c r="S38" s="29">
        <f t="shared" si="6"/>
        <v>1</v>
      </c>
    </row>
    <row r="39" spans="1:19" x14ac:dyDescent="0.25">
      <c r="A39" t="b">
        <f>TRUE()</f>
        <v>1</v>
      </c>
      <c r="B39" s="21" t="str">
        <f t="shared" ca="1" si="0"/>
        <v/>
      </c>
      <c r="C39" t="s">
        <v>45</v>
      </c>
      <c r="D39" t="s">
        <v>57</v>
      </c>
      <c r="E39" s="3" t="s">
        <v>64</v>
      </c>
      <c r="F39" s="5">
        <f>G39-28</f>
        <v>43007</v>
      </c>
      <c r="G39" s="5">
        <v>43035</v>
      </c>
      <c r="H39" s="6">
        <f t="shared" si="9"/>
        <v>20</v>
      </c>
      <c r="I39">
        <v>8</v>
      </c>
      <c r="K39" s="22">
        <f t="shared" si="2"/>
        <v>0</v>
      </c>
      <c r="L39" s="23">
        <f t="shared" si="3"/>
        <v>0</v>
      </c>
      <c r="M39" s="26">
        <v>80</v>
      </c>
      <c r="N39" s="26">
        <v>78</v>
      </c>
      <c r="O39" s="28">
        <f t="shared" si="4"/>
        <v>2.5000000000000022E-2</v>
      </c>
      <c r="P39" s="26">
        <v>78</v>
      </c>
      <c r="Q39" s="28">
        <f t="shared" si="5"/>
        <v>2.5000000000000022E-2</v>
      </c>
      <c r="R39" s="27">
        <v>0</v>
      </c>
      <c r="S39" s="29">
        <f t="shared" si="6"/>
        <v>1</v>
      </c>
    </row>
    <row r="40" spans="1:19" hidden="1" x14ac:dyDescent="0.25">
      <c r="A40" t="b">
        <f>FALSE()</f>
        <v>0</v>
      </c>
      <c r="B40" s="21" t="str">
        <f t="shared" ca="1" si="0"/>
        <v/>
      </c>
      <c r="C40" t="s">
        <v>45</v>
      </c>
      <c r="D40" t="s">
        <v>65</v>
      </c>
      <c r="E40" s="3" t="s">
        <v>66</v>
      </c>
      <c r="F40" s="5">
        <f>G40-14</f>
        <v>42454.5</v>
      </c>
      <c r="G40" s="5">
        <v>42468.5</v>
      </c>
      <c r="H40" s="6">
        <f t="shared" si="9"/>
        <v>10</v>
      </c>
      <c r="K40" s="22">
        <f t="shared" si="2"/>
        <v>0</v>
      </c>
      <c r="L40" s="23" t="e">
        <f t="shared" si="3"/>
        <v>#DIV/0!</v>
      </c>
      <c r="M40"/>
      <c r="N40"/>
      <c r="O40" s="23" t="e">
        <f t="shared" si="4"/>
        <v>#DIV/0!</v>
      </c>
      <c r="P40"/>
      <c r="Q40" s="23" t="e">
        <f t="shared" si="5"/>
        <v>#DIV/0!</v>
      </c>
      <c r="R40" s="3"/>
      <c r="S40" s="23" t="e">
        <f t="shared" si="6"/>
        <v>#DIV/0!</v>
      </c>
    </row>
    <row r="41" spans="1:19" hidden="1" x14ac:dyDescent="0.25">
      <c r="A41" t="b">
        <f>FALSE()</f>
        <v>0</v>
      </c>
      <c r="B41" s="21" t="str">
        <f t="shared" ca="1" si="0"/>
        <v/>
      </c>
      <c r="C41" t="s">
        <v>45</v>
      </c>
      <c r="D41" t="s">
        <v>65</v>
      </c>
      <c r="E41" s="3" t="s">
        <v>67</v>
      </c>
      <c r="F41" s="5">
        <f>G41-14</f>
        <v>42538.5</v>
      </c>
      <c r="G41" s="5">
        <v>42552.5</v>
      </c>
      <c r="H41" s="6">
        <f t="shared" si="9"/>
        <v>10</v>
      </c>
      <c r="K41" s="22">
        <f t="shared" si="2"/>
        <v>0</v>
      </c>
      <c r="L41" s="23" t="e">
        <f t="shared" si="3"/>
        <v>#DIV/0!</v>
      </c>
      <c r="M41"/>
      <c r="N41"/>
      <c r="O41" s="23" t="e">
        <f t="shared" si="4"/>
        <v>#DIV/0!</v>
      </c>
      <c r="P41"/>
      <c r="Q41" s="23" t="e">
        <f t="shared" si="5"/>
        <v>#DIV/0!</v>
      </c>
      <c r="R41" s="3"/>
      <c r="S41" s="23" t="e">
        <f t="shared" si="6"/>
        <v>#DIV/0!</v>
      </c>
    </row>
    <row r="42" spans="1:19" hidden="1" x14ac:dyDescent="0.25">
      <c r="A42" t="b">
        <f>FALSE()</f>
        <v>0</v>
      </c>
      <c r="B42" s="21" t="str">
        <f t="shared" ca="1" si="0"/>
        <v/>
      </c>
      <c r="C42" t="s">
        <v>45</v>
      </c>
      <c r="D42" t="s">
        <v>65</v>
      </c>
      <c r="E42" s="3" t="s">
        <v>68</v>
      </c>
      <c r="F42" s="5">
        <f>G42-14</f>
        <v>42655</v>
      </c>
      <c r="G42" s="5">
        <v>42669</v>
      </c>
      <c r="H42" s="6">
        <f t="shared" si="9"/>
        <v>10</v>
      </c>
      <c r="K42" s="22">
        <f t="shared" si="2"/>
        <v>0</v>
      </c>
      <c r="L42" s="23" t="e">
        <f t="shared" si="3"/>
        <v>#DIV/0!</v>
      </c>
      <c r="M42"/>
      <c r="N42"/>
      <c r="O42" s="23" t="e">
        <f t="shared" si="4"/>
        <v>#DIV/0!</v>
      </c>
      <c r="P42"/>
      <c r="Q42" s="23" t="e">
        <f t="shared" si="5"/>
        <v>#DIV/0!</v>
      </c>
      <c r="R42" s="3"/>
      <c r="S42" s="23" t="e">
        <f t="shared" si="6"/>
        <v>#DIV/0!</v>
      </c>
    </row>
    <row r="43" spans="1:19" x14ac:dyDescent="0.25">
      <c r="A43" t="b">
        <f>TRUE()</f>
        <v>1</v>
      </c>
      <c r="B43" s="21" t="str">
        <f t="shared" ca="1" si="0"/>
        <v/>
      </c>
      <c r="C43" t="s">
        <v>45</v>
      </c>
      <c r="D43" t="s">
        <v>65</v>
      </c>
      <c r="E43" s="3" t="s">
        <v>69</v>
      </c>
      <c r="F43" s="5">
        <f>G43-14</f>
        <v>42741.5</v>
      </c>
      <c r="G43" s="5">
        <v>42755.5</v>
      </c>
      <c r="H43" s="6">
        <f t="shared" si="9"/>
        <v>10</v>
      </c>
      <c r="I43">
        <v>1</v>
      </c>
      <c r="J43">
        <v>6</v>
      </c>
      <c r="K43" s="22">
        <f t="shared" si="2"/>
        <v>6</v>
      </c>
      <c r="L43" s="23">
        <f t="shared" ref="L43:L74" si="10">K43/(H43*I43)</f>
        <v>0.6</v>
      </c>
      <c r="M43" s="8">
        <v>46</v>
      </c>
      <c r="N43" s="8">
        <v>38</v>
      </c>
      <c r="O43" s="23">
        <f t="shared" ref="O43:O74" si="11">1-N43/M43</f>
        <v>0.17391304347826086</v>
      </c>
      <c r="P43" s="8">
        <v>36</v>
      </c>
      <c r="Q43" s="23">
        <f t="shared" ref="Q43:Q74" si="12">1-P43/M43</f>
        <v>0.21739130434782605</v>
      </c>
      <c r="R43" s="27">
        <v>0</v>
      </c>
      <c r="S43" s="23">
        <f t="shared" ref="S43:S74" si="13">1-R43/M43</f>
        <v>1</v>
      </c>
    </row>
    <row r="44" spans="1:19" x14ac:dyDescent="0.25">
      <c r="A44" t="b">
        <f>TRUE()</f>
        <v>1</v>
      </c>
      <c r="B44" s="21" t="str">
        <f t="shared" ca="1" si="0"/>
        <v/>
      </c>
      <c r="C44" t="s">
        <v>45</v>
      </c>
      <c r="D44" t="s">
        <v>65</v>
      </c>
      <c r="E44" s="3" t="s">
        <v>70</v>
      </c>
      <c r="F44" s="5">
        <f>G44-70</f>
        <v>42825.5</v>
      </c>
      <c r="G44" s="5">
        <v>42895.5</v>
      </c>
      <c r="H44" s="6">
        <f t="shared" si="9"/>
        <v>50</v>
      </c>
      <c r="I44">
        <v>1</v>
      </c>
      <c r="J44">
        <v>2</v>
      </c>
      <c r="K44" s="22">
        <f t="shared" si="2"/>
        <v>2</v>
      </c>
      <c r="L44" s="23">
        <f t="shared" si="10"/>
        <v>0.04</v>
      </c>
      <c r="M44" s="8">
        <v>65</v>
      </c>
      <c r="N44" s="8">
        <v>43</v>
      </c>
      <c r="O44" s="23">
        <f t="shared" si="11"/>
        <v>0.33846153846153848</v>
      </c>
      <c r="P44" s="8">
        <v>42</v>
      </c>
      <c r="Q44" s="23">
        <f t="shared" si="12"/>
        <v>0.35384615384615381</v>
      </c>
      <c r="R44" s="27">
        <v>0</v>
      </c>
      <c r="S44" s="23">
        <f t="shared" si="13"/>
        <v>1</v>
      </c>
    </row>
    <row r="45" spans="1:19" x14ac:dyDescent="0.25">
      <c r="A45" t="b">
        <f>TRUE()</f>
        <v>1</v>
      </c>
      <c r="B45" s="21" t="str">
        <f t="shared" ca="1" si="0"/>
        <v/>
      </c>
      <c r="C45" t="s">
        <v>45</v>
      </c>
      <c r="D45" t="s">
        <v>65</v>
      </c>
      <c r="E45" s="3" t="s">
        <v>71</v>
      </c>
      <c r="F45" s="5">
        <f>G45-28</f>
        <v>43007.5</v>
      </c>
      <c r="G45" s="5">
        <v>43035.5</v>
      </c>
      <c r="H45" s="6">
        <f t="shared" si="9"/>
        <v>20</v>
      </c>
      <c r="I45">
        <v>2</v>
      </c>
      <c r="K45" s="22">
        <f t="shared" si="2"/>
        <v>0</v>
      </c>
      <c r="L45" s="23">
        <f t="shared" si="10"/>
        <v>0</v>
      </c>
      <c r="M45" s="8">
        <v>93</v>
      </c>
      <c r="N45" s="8">
        <v>7</v>
      </c>
      <c r="O45" s="23">
        <f t="shared" si="11"/>
        <v>0.92473118279569888</v>
      </c>
      <c r="P45" s="8">
        <v>5</v>
      </c>
      <c r="Q45" s="23">
        <f t="shared" si="12"/>
        <v>0.94623655913978499</v>
      </c>
      <c r="R45" s="27">
        <v>0</v>
      </c>
      <c r="S45" s="23">
        <f t="shared" si="13"/>
        <v>1</v>
      </c>
    </row>
    <row r="46" spans="1:19" x14ac:dyDescent="0.25">
      <c r="A46" t="b">
        <f>TRUE()</f>
        <v>1</v>
      </c>
      <c r="B46" s="21" t="str">
        <f t="shared" ca="1" si="0"/>
        <v/>
      </c>
      <c r="C46" t="s">
        <v>72</v>
      </c>
      <c r="D46" t="s">
        <v>73</v>
      </c>
      <c r="E46" s="3" t="s">
        <v>74</v>
      </c>
      <c r="F46" s="5">
        <f t="shared" ref="F46:F57" si="14">G46-14</f>
        <v>42446.5</v>
      </c>
      <c r="G46" s="5">
        <v>42460.5</v>
      </c>
      <c r="H46" s="6">
        <f t="shared" si="9"/>
        <v>10</v>
      </c>
      <c r="I46">
        <v>1</v>
      </c>
      <c r="J46">
        <v>0</v>
      </c>
      <c r="K46" s="22">
        <f t="shared" si="2"/>
        <v>0</v>
      </c>
      <c r="L46" s="23">
        <f t="shared" si="10"/>
        <v>0</v>
      </c>
      <c r="M46" s="24">
        <v>42</v>
      </c>
      <c r="N46" s="24">
        <v>41</v>
      </c>
      <c r="O46" s="23">
        <f t="shared" si="11"/>
        <v>2.3809523809523836E-2</v>
      </c>
      <c r="P46" s="24">
        <v>41</v>
      </c>
      <c r="Q46" s="23">
        <f t="shared" si="12"/>
        <v>2.3809523809523836E-2</v>
      </c>
      <c r="R46" s="24">
        <v>2</v>
      </c>
      <c r="S46" s="23">
        <f t="shared" si="13"/>
        <v>0.95238095238095233</v>
      </c>
    </row>
    <row r="47" spans="1:19" x14ac:dyDescent="0.25">
      <c r="A47" t="b">
        <f>TRUE()</f>
        <v>1</v>
      </c>
      <c r="B47" s="21" t="str">
        <f t="shared" ca="1" si="0"/>
        <v/>
      </c>
      <c r="C47" t="s">
        <v>72</v>
      </c>
      <c r="D47" t="s">
        <v>73</v>
      </c>
      <c r="E47" s="3" t="s">
        <v>75</v>
      </c>
      <c r="F47" s="5">
        <f t="shared" si="14"/>
        <v>42510.5</v>
      </c>
      <c r="G47" s="5">
        <v>42524.5</v>
      </c>
      <c r="H47" s="6">
        <f t="shared" si="9"/>
        <v>10</v>
      </c>
      <c r="I47">
        <v>2</v>
      </c>
      <c r="J47">
        <v>0</v>
      </c>
      <c r="K47" s="22">
        <f t="shared" si="2"/>
        <v>0</v>
      </c>
      <c r="L47" s="23">
        <f t="shared" si="10"/>
        <v>0</v>
      </c>
      <c r="M47" s="24">
        <v>40</v>
      </c>
      <c r="N47" s="24">
        <v>38</v>
      </c>
      <c r="O47" s="23">
        <f t="shared" si="11"/>
        <v>5.0000000000000044E-2</v>
      </c>
      <c r="P47" s="24">
        <v>38</v>
      </c>
      <c r="Q47" s="23">
        <f t="shared" si="12"/>
        <v>5.0000000000000044E-2</v>
      </c>
      <c r="R47" s="24">
        <v>2</v>
      </c>
      <c r="S47" s="23">
        <f t="shared" si="13"/>
        <v>0.95</v>
      </c>
    </row>
    <row r="48" spans="1:19" x14ac:dyDescent="0.25">
      <c r="A48" t="b">
        <f>TRUE()</f>
        <v>1</v>
      </c>
      <c r="B48" s="21" t="str">
        <f t="shared" ca="1" si="0"/>
        <v/>
      </c>
      <c r="C48" t="s">
        <v>72</v>
      </c>
      <c r="D48" t="s">
        <v>73</v>
      </c>
      <c r="E48" s="3" t="s">
        <v>76</v>
      </c>
      <c r="F48" s="5">
        <f t="shared" si="14"/>
        <v>42705.5</v>
      </c>
      <c r="G48" s="5">
        <v>42719.5</v>
      </c>
      <c r="H48" s="6">
        <f t="shared" si="9"/>
        <v>10</v>
      </c>
      <c r="I48">
        <v>2</v>
      </c>
      <c r="J48">
        <v>0</v>
      </c>
      <c r="K48" s="22">
        <f t="shared" si="2"/>
        <v>0</v>
      </c>
      <c r="L48" s="23">
        <f t="shared" si="10"/>
        <v>0</v>
      </c>
      <c r="M48" s="24">
        <v>38</v>
      </c>
      <c r="N48" s="24">
        <v>37</v>
      </c>
      <c r="O48" s="23">
        <f t="shared" si="11"/>
        <v>2.6315789473684181E-2</v>
      </c>
      <c r="P48" s="24">
        <v>37</v>
      </c>
      <c r="Q48" s="23">
        <f t="shared" si="12"/>
        <v>2.6315789473684181E-2</v>
      </c>
      <c r="R48" s="24">
        <v>3</v>
      </c>
      <c r="S48" s="23">
        <f t="shared" si="13"/>
        <v>0.92105263157894735</v>
      </c>
    </row>
    <row r="49" spans="1:19" x14ac:dyDescent="0.25">
      <c r="A49" t="b">
        <f>TRUE()</f>
        <v>1</v>
      </c>
      <c r="B49" s="21" t="str">
        <f t="shared" ca="1" si="0"/>
        <v/>
      </c>
      <c r="C49" t="s">
        <v>72</v>
      </c>
      <c r="D49" t="s">
        <v>73</v>
      </c>
      <c r="E49" s="3" t="s">
        <v>77</v>
      </c>
      <c r="F49" s="5">
        <f t="shared" si="14"/>
        <v>43041.5</v>
      </c>
      <c r="G49" s="5">
        <v>43055.5</v>
      </c>
      <c r="H49" s="6">
        <f t="shared" si="9"/>
        <v>10</v>
      </c>
      <c r="I49">
        <v>3</v>
      </c>
      <c r="J49">
        <v>0</v>
      </c>
      <c r="K49" s="22">
        <f t="shared" si="2"/>
        <v>0</v>
      </c>
      <c r="L49" s="23">
        <f t="shared" si="10"/>
        <v>0</v>
      </c>
      <c r="M49" s="24">
        <v>38</v>
      </c>
      <c r="N49" s="24">
        <v>38</v>
      </c>
      <c r="O49" s="23">
        <f t="shared" si="11"/>
        <v>0</v>
      </c>
      <c r="P49" s="24">
        <v>38</v>
      </c>
      <c r="Q49" s="23">
        <f t="shared" si="12"/>
        <v>0</v>
      </c>
      <c r="R49" s="24">
        <v>5</v>
      </c>
      <c r="S49" s="23">
        <f t="shared" si="13"/>
        <v>0.86842105263157898</v>
      </c>
    </row>
    <row r="50" spans="1:19" x14ac:dyDescent="0.25">
      <c r="A50" t="b">
        <f>TRUE()</f>
        <v>1</v>
      </c>
      <c r="B50" s="21" t="str">
        <f t="shared" ca="1" si="0"/>
        <v/>
      </c>
      <c r="C50" t="s">
        <v>72</v>
      </c>
      <c r="D50" t="s">
        <v>78</v>
      </c>
      <c r="E50" s="3" t="s">
        <v>79</v>
      </c>
      <c r="F50" s="5">
        <f t="shared" si="14"/>
        <v>42437</v>
      </c>
      <c r="G50" s="5">
        <v>42451</v>
      </c>
      <c r="H50" s="6">
        <v>5</v>
      </c>
      <c r="I50">
        <v>1</v>
      </c>
      <c r="J50">
        <v>0</v>
      </c>
      <c r="K50" s="22">
        <f t="shared" si="2"/>
        <v>0</v>
      </c>
      <c r="L50" s="23">
        <f t="shared" si="10"/>
        <v>0</v>
      </c>
      <c r="M50" s="24">
        <v>23</v>
      </c>
      <c r="N50" s="24">
        <v>23</v>
      </c>
      <c r="O50" s="23">
        <f t="shared" si="11"/>
        <v>0</v>
      </c>
      <c r="P50" s="24">
        <v>23</v>
      </c>
      <c r="Q50" s="23">
        <f t="shared" si="12"/>
        <v>0</v>
      </c>
      <c r="R50" s="24">
        <v>2</v>
      </c>
      <c r="S50" s="23">
        <f t="shared" si="13"/>
        <v>0.91304347826086962</v>
      </c>
    </row>
    <row r="51" spans="1:19" hidden="1" x14ac:dyDescent="0.25">
      <c r="A51" t="b">
        <f>FALSE()</f>
        <v>0</v>
      </c>
      <c r="B51" s="21" t="str">
        <f t="shared" ca="1" si="0"/>
        <v/>
      </c>
      <c r="C51" t="s">
        <v>72</v>
      </c>
      <c r="D51" t="s">
        <v>78</v>
      </c>
      <c r="E51" s="3" t="s">
        <v>80</v>
      </c>
      <c r="F51" s="5">
        <f t="shared" si="14"/>
        <v>42752</v>
      </c>
      <c r="G51" s="5">
        <v>42766</v>
      </c>
      <c r="H51" s="6">
        <v>5</v>
      </c>
      <c r="I51">
        <v>1</v>
      </c>
      <c r="J51">
        <v>0</v>
      </c>
      <c r="K51" s="22">
        <f t="shared" si="2"/>
        <v>0</v>
      </c>
      <c r="L51" s="23">
        <f t="shared" si="10"/>
        <v>0</v>
      </c>
      <c r="M51" s="24" t="s">
        <v>30</v>
      </c>
      <c r="N51" s="24" t="s">
        <v>30</v>
      </c>
      <c r="O51" s="23" t="e">
        <f t="shared" si="11"/>
        <v>#VALUE!</v>
      </c>
      <c r="P51" s="24" t="s">
        <v>30</v>
      </c>
      <c r="Q51" s="23" t="e">
        <f t="shared" si="12"/>
        <v>#VALUE!</v>
      </c>
      <c r="R51" s="24" t="s">
        <v>30</v>
      </c>
      <c r="S51" s="23" t="e">
        <f t="shared" si="13"/>
        <v>#VALUE!</v>
      </c>
    </row>
    <row r="52" spans="1:19" x14ac:dyDescent="0.25">
      <c r="A52" t="b">
        <f>TRUE()</f>
        <v>1</v>
      </c>
      <c r="B52" s="21" t="str">
        <f t="shared" ca="1" si="0"/>
        <v/>
      </c>
      <c r="C52" t="s">
        <v>72</v>
      </c>
      <c r="D52" t="s">
        <v>78</v>
      </c>
      <c r="E52" s="3" t="s">
        <v>81</v>
      </c>
      <c r="F52" s="5">
        <f t="shared" si="14"/>
        <v>42872</v>
      </c>
      <c r="G52" s="5">
        <v>42886</v>
      </c>
      <c r="H52" s="6">
        <v>5</v>
      </c>
      <c r="I52">
        <v>1</v>
      </c>
      <c r="J52">
        <v>0</v>
      </c>
      <c r="K52" s="22">
        <f t="shared" si="2"/>
        <v>0</v>
      </c>
      <c r="L52" s="23">
        <f t="shared" si="10"/>
        <v>0</v>
      </c>
      <c r="M52" s="24">
        <v>27</v>
      </c>
      <c r="N52" s="24">
        <v>27</v>
      </c>
      <c r="O52" s="23">
        <f t="shared" si="11"/>
        <v>0</v>
      </c>
      <c r="P52" s="24">
        <v>26</v>
      </c>
      <c r="Q52" s="23">
        <f t="shared" si="12"/>
        <v>3.703703703703709E-2</v>
      </c>
      <c r="R52" s="24">
        <v>2</v>
      </c>
      <c r="S52" s="23">
        <f t="shared" si="13"/>
        <v>0.92592592592592593</v>
      </c>
    </row>
    <row r="53" spans="1:19" x14ac:dyDescent="0.25">
      <c r="A53" t="b">
        <f>TRUE()</f>
        <v>1</v>
      </c>
      <c r="B53" s="21" t="str">
        <f t="shared" ca="1" si="0"/>
        <v/>
      </c>
      <c r="C53" t="s">
        <v>72</v>
      </c>
      <c r="D53" t="s">
        <v>78</v>
      </c>
      <c r="E53" s="3" t="s">
        <v>82</v>
      </c>
      <c r="F53" s="5">
        <f t="shared" si="14"/>
        <v>43040</v>
      </c>
      <c r="G53" s="5">
        <v>43054</v>
      </c>
      <c r="H53" s="6">
        <f>NETWORKDAYS(F53,G53)-1</f>
        <v>10</v>
      </c>
      <c r="I53">
        <v>5</v>
      </c>
      <c r="J53">
        <v>20</v>
      </c>
      <c r="K53" s="22">
        <v>40</v>
      </c>
      <c r="L53" s="23">
        <f t="shared" si="10"/>
        <v>0.8</v>
      </c>
      <c r="M53" s="24">
        <v>27</v>
      </c>
      <c r="N53" s="24">
        <v>27</v>
      </c>
      <c r="O53" s="23">
        <f t="shared" si="11"/>
        <v>0</v>
      </c>
      <c r="P53" s="24">
        <v>27</v>
      </c>
      <c r="Q53" s="23">
        <f t="shared" si="12"/>
        <v>0</v>
      </c>
      <c r="R53" s="24">
        <v>2</v>
      </c>
      <c r="S53" s="23">
        <f t="shared" si="13"/>
        <v>0.92592592592592593</v>
      </c>
    </row>
    <row r="54" spans="1:19" x14ac:dyDescent="0.25">
      <c r="A54" t="b">
        <f>TRUE()</f>
        <v>1</v>
      </c>
      <c r="B54" s="21" t="str">
        <f t="shared" ca="1" si="0"/>
        <v/>
      </c>
      <c r="C54" t="s">
        <v>72</v>
      </c>
      <c r="D54" t="s">
        <v>83</v>
      </c>
      <c r="E54" s="3" t="s">
        <v>84</v>
      </c>
      <c r="F54" s="5">
        <f t="shared" si="14"/>
        <v>42804.5</v>
      </c>
      <c r="G54" s="5">
        <v>42818.5</v>
      </c>
      <c r="H54" s="6">
        <f>NETWORKDAYS(F54,G54)-1</f>
        <v>10</v>
      </c>
      <c r="I54">
        <v>3</v>
      </c>
      <c r="J54">
        <v>0</v>
      </c>
      <c r="K54" s="22">
        <f>J54*$K$9</f>
        <v>0</v>
      </c>
      <c r="L54" s="23">
        <f t="shared" si="10"/>
        <v>0</v>
      </c>
      <c r="M54" s="24">
        <v>21</v>
      </c>
      <c r="N54" s="24">
        <v>20</v>
      </c>
      <c r="O54" s="23">
        <f t="shared" si="11"/>
        <v>4.7619047619047672E-2</v>
      </c>
      <c r="P54" s="24">
        <v>20</v>
      </c>
      <c r="Q54" s="23">
        <f t="shared" si="12"/>
        <v>4.7619047619047672E-2</v>
      </c>
      <c r="R54" s="24">
        <v>2</v>
      </c>
      <c r="S54" s="23">
        <f t="shared" si="13"/>
        <v>0.90476190476190477</v>
      </c>
    </row>
    <row r="55" spans="1:19" x14ac:dyDescent="0.25">
      <c r="A55" t="b">
        <f>TRUE()</f>
        <v>1</v>
      </c>
      <c r="B55" s="21" t="s">
        <v>11</v>
      </c>
      <c r="C55" t="s">
        <v>72</v>
      </c>
      <c r="D55" t="s">
        <v>83</v>
      </c>
      <c r="E55" s="3" t="s">
        <v>85</v>
      </c>
      <c r="F55" s="5">
        <f t="shared" si="14"/>
        <v>42979</v>
      </c>
      <c r="G55" s="5">
        <v>42993</v>
      </c>
      <c r="H55" s="6">
        <f>NETWORKDAYS(F55,G55)-1</f>
        <v>10</v>
      </c>
      <c r="I55">
        <v>4</v>
      </c>
      <c r="J55">
        <v>5</v>
      </c>
      <c r="K55" s="22">
        <v>10</v>
      </c>
      <c r="L55" s="23">
        <f t="shared" si="10"/>
        <v>0.25</v>
      </c>
      <c r="M55" s="24">
        <v>25</v>
      </c>
      <c r="N55" s="24">
        <v>25</v>
      </c>
      <c r="O55" s="23">
        <f t="shared" si="11"/>
        <v>0</v>
      </c>
      <c r="P55" s="24">
        <v>25</v>
      </c>
      <c r="Q55" s="23">
        <f t="shared" si="12"/>
        <v>0</v>
      </c>
      <c r="R55" s="24">
        <v>5</v>
      </c>
      <c r="S55" s="23">
        <f t="shared" si="13"/>
        <v>0.8</v>
      </c>
    </row>
    <row r="56" spans="1:19" x14ac:dyDescent="0.25">
      <c r="A56" t="b">
        <f>TRUE()</f>
        <v>1</v>
      </c>
      <c r="B56" s="21" t="str">
        <f t="shared" ref="B56:B85" ca="1" si="15">IF(G56&gt;NOW(),"forecast","")</f>
        <v/>
      </c>
      <c r="C56" t="s">
        <v>72</v>
      </c>
      <c r="D56" t="s">
        <v>86</v>
      </c>
      <c r="E56" s="3" t="s">
        <v>87</v>
      </c>
      <c r="F56" s="5">
        <f t="shared" si="14"/>
        <v>43070.5</v>
      </c>
      <c r="G56" s="5">
        <v>43084.5</v>
      </c>
      <c r="H56" s="6">
        <f>NETWORKDAYS(F56,G56)-1</f>
        <v>10</v>
      </c>
      <c r="I56">
        <v>3</v>
      </c>
      <c r="J56">
        <v>0</v>
      </c>
      <c r="K56" s="22">
        <f t="shared" ref="K56:K85" si="16">J56*$K$9</f>
        <v>0</v>
      </c>
      <c r="L56" s="23">
        <f t="shared" si="10"/>
        <v>0</v>
      </c>
      <c r="M56" s="24" t="s">
        <v>30</v>
      </c>
      <c r="N56" s="24" t="s">
        <v>30</v>
      </c>
      <c r="O56" s="23" t="e">
        <f t="shared" si="11"/>
        <v>#VALUE!</v>
      </c>
      <c r="P56" s="24" t="s">
        <v>30</v>
      </c>
      <c r="Q56" s="23" t="e">
        <f t="shared" si="12"/>
        <v>#VALUE!</v>
      </c>
      <c r="R56" s="24" t="s">
        <v>30</v>
      </c>
      <c r="S56" s="23" t="e">
        <f t="shared" si="13"/>
        <v>#VALUE!</v>
      </c>
    </row>
    <row r="57" spans="1:19" hidden="1" x14ac:dyDescent="0.25">
      <c r="A57" t="b">
        <f>FALSE()</f>
        <v>0</v>
      </c>
      <c r="B57" s="21" t="str">
        <f t="shared" ca="1" si="15"/>
        <v/>
      </c>
      <c r="C57" t="s">
        <v>88</v>
      </c>
      <c r="D57" t="s">
        <v>89</v>
      </c>
      <c r="E57" s="3" t="s">
        <v>90</v>
      </c>
      <c r="F57" s="5">
        <f t="shared" si="14"/>
        <v>42416</v>
      </c>
      <c r="G57" s="5">
        <v>42430</v>
      </c>
      <c r="H57" s="6">
        <f>NETWORKDAYS(F57,G57)-1</f>
        <v>10</v>
      </c>
      <c r="K57" s="22">
        <f t="shared" si="16"/>
        <v>0</v>
      </c>
      <c r="L57" s="23" t="e">
        <f t="shared" si="10"/>
        <v>#DIV/0!</v>
      </c>
      <c r="O57" s="23" t="e">
        <f t="shared" si="11"/>
        <v>#DIV/0!</v>
      </c>
      <c r="Q57" s="23" t="e">
        <f t="shared" si="12"/>
        <v>#DIV/0!</v>
      </c>
      <c r="R57" s="3"/>
      <c r="S57" s="23" t="e">
        <f t="shared" si="13"/>
        <v>#DIV/0!</v>
      </c>
    </row>
    <row r="58" spans="1:19" hidden="1" x14ac:dyDescent="0.25">
      <c r="A58" t="b">
        <f>FALSE()</f>
        <v>0</v>
      </c>
      <c r="B58" s="21" t="str">
        <f t="shared" ca="1" si="15"/>
        <v/>
      </c>
      <c r="C58" t="s">
        <v>88</v>
      </c>
      <c r="D58" t="s">
        <v>89</v>
      </c>
      <c r="E58" s="3" t="s">
        <v>91</v>
      </c>
      <c r="F58"/>
      <c r="G58"/>
      <c r="H58"/>
      <c r="K58" s="22">
        <f t="shared" si="16"/>
        <v>0</v>
      </c>
      <c r="L58" s="23" t="e">
        <f t="shared" si="10"/>
        <v>#DIV/0!</v>
      </c>
      <c r="O58" s="23" t="e">
        <f t="shared" si="11"/>
        <v>#DIV/0!</v>
      </c>
      <c r="Q58" s="23" t="e">
        <f t="shared" si="12"/>
        <v>#DIV/0!</v>
      </c>
      <c r="R58" s="3"/>
      <c r="S58" s="23" t="e">
        <f t="shared" si="13"/>
        <v>#DIV/0!</v>
      </c>
    </row>
    <row r="59" spans="1:19" hidden="1" x14ac:dyDescent="0.25">
      <c r="A59" t="b">
        <f>FALSE()</f>
        <v>0</v>
      </c>
      <c r="B59" s="21" t="str">
        <f t="shared" ca="1" si="15"/>
        <v/>
      </c>
      <c r="C59" t="s">
        <v>88</v>
      </c>
      <c r="D59" t="s">
        <v>89</v>
      </c>
      <c r="E59" s="3" t="s">
        <v>92</v>
      </c>
      <c r="F59" s="5">
        <f t="shared" ref="F59:F70" si="17">G59-14</f>
        <v>42877</v>
      </c>
      <c r="G59" s="5">
        <v>42891</v>
      </c>
      <c r="H59" s="6">
        <f t="shared" ref="H59:H70" si="18">NETWORKDAYS(F59,G59)-1</f>
        <v>10</v>
      </c>
      <c r="K59" s="22">
        <f t="shared" si="16"/>
        <v>0</v>
      </c>
      <c r="L59" s="23" t="e">
        <f t="shared" si="10"/>
        <v>#DIV/0!</v>
      </c>
      <c r="O59" s="23" t="e">
        <f t="shared" si="11"/>
        <v>#DIV/0!</v>
      </c>
      <c r="Q59" s="23" t="e">
        <f t="shared" si="12"/>
        <v>#DIV/0!</v>
      </c>
      <c r="R59" s="3"/>
      <c r="S59" s="23" t="e">
        <f t="shared" si="13"/>
        <v>#DIV/0!</v>
      </c>
    </row>
    <row r="60" spans="1:19" hidden="1" x14ac:dyDescent="0.25">
      <c r="A60" t="b">
        <f>FALSE()</f>
        <v>0</v>
      </c>
      <c r="B60" s="21" t="str">
        <f t="shared" ca="1" si="15"/>
        <v/>
      </c>
      <c r="C60" t="s">
        <v>88</v>
      </c>
      <c r="D60" t="s">
        <v>89</v>
      </c>
      <c r="E60" s="3" t="s">
        <v>93</v>
      </c>
      <c r="F60" s="5">
        <f t="shared" si="17"/>
        <v>42762</v>
      </c>
      <c r="G60" s="5">
        <v>42776</v>
      </c>
      <c r="H60" s="6">
        <f t="shared" si="18"/>
        <v>10</v>
      </c>
      <c r="K60" s="22">
        <f t="shared" si="16"/>
        <v>0</v>
      </c>
      <c r="L60" s="23" t="e">
        <f t="shared" si="10"/>
        <v>#DIV/0!</v>
      </c>
      <c r="O60" s="23" t="e">
        <f t="shared" si="11"/>
        <v>#DIV/0!</v>
      </c>
      <c r="Q60" s="23" t="e">
        <f t="shared" si="12"/>
        <v>#DIV/0!</v>
      </c>
      <c r="R60" s="3"/>
      <c r="S60" s="23" t="e">
        <f t="shared" si="13"/>
        <v>#DIV/0!</v>
      </c>
    </row>
    <row r="61" spans="1:19" hidden="1" x14ac:dyDescent="0.25">
      <c r="A61" t="b">
        <f>FALSE()</f>
        <v>0</v>
      </c>
      <c r="B61" s="21" t="str">
        <f t="shared" ca="1" si="15"/>
        <v/>
      </c>
      <c r="C61" t="s">
        <v>88</v>
      </c>
      <c r="D61" t="s">
        <v>89</v>
      </c>
      <c r="E61" s="3" t="s">
        <v>94</v>
      </c>
      <c r="F61" s="5">
        <f t="shared" si="17"/>
        <v>43052</v>
      </c>
      <c r="G61" s="5">
        <v>43066</v>
      </c>
      <c r="H61" s="6">
        <f t="shared" si="18"/>
        <v>10</v>
      </c>
      <c r="K61" s="22">
        <f t="shared" si="16"/>
        <v>0</v>
      </c>
      <c r="L61" s="23" t="e">
        <f t="shared" si="10"/>
        <v>#DIV/0!</v>
      </c>
      <c r="O61" s="23" t="e">
        <f t="shared" si="11"/>
        <v>#DIV/0!</v>
      </c>
      <c r="Q61" s="23" t="e">
        <f t="shared" si="12"/>
        <v>#DIV/0!</v>
      </c>
      <c r="R61" s="3"/>
      <c r="S61" s="23" t="e">
        <f t="shared" si="13"/>
        <v>#DIV/0!</v>
      </c>
    </row>
    <row r="62" spans="1:19" hidden="1" x14ac:dyDescent="0.25">
      <c r="A62" t="b">
        <f>FALSE()</f>
        <v>0</v>
      </c>
      <c r="B62" s="21" t="str">
        <f t="shared" ca="1" si="15"/>
        <v>forecast</v>
      </c>
      <c r="C62" t="s">
        <v>88</v>
      </c>
      <c r="D62" t="s">
        <v>89</v>
      </c>
      <c r="E62" s="3" t="s">
        <v>95</v>
      </c>
      <c r="F62" s="5">
        <f t="shared" si="17"/>
        <v>43252.5</v>
      </c>
      <c r="G62" s="5">
        <v>43266.5</v>
      </c>
      <c r="H62" s="6">
        <f t="shared" si="18"/>
        <v>10</v>
      </c>
      <c r="K62" s="22">
        <f t="shared" si="16"/>
        <v>0</v>
      </c>
      <c r="L62" s="23" t="e">
        <f t="shared" si="10"/>
        <v>#DIV/0!</v>
      </c>
      <c r="O62" s="23" t="e">
        <f t="shared" si="11"/>
        <v>#DIV/0!</v>
      </c>
      <c r="Q62" s="23" t="e">
        <f t="shared" si="12"/>
        <v>#DIV/0!</v>
      </c>
      <c r="R62" s="3"/>
      <c r="S62" s="23" t="e">
        <f t="shared" si="13"/>
        <v>#DIV/0!</v>
      </c>
    </row>
    <row r="63" spans="1:19" hidden="1" x14ac:dyDescent="0.25">
      <c r="A63" t="b">
        <f>FALSE()</f>
        <v>0</v>
      </c>
      <c r="B63" s="21" t="str">
        <f t="shared" ca="1" si="15"/>
        <v/>
      </c>
      <c r="C63" t="s">
        <v>88</v>
      </c>
      <c r="D63" t="s">
        <v>96</v>
      </c>
      <c r="E63" s="3" t="s">
        <v>97</v>
      </c>
      <c r="F63" s="5">
        <f t="shared" si="17"/>
        <v>42527</v>
      </c>
      <c r="G63" s="5">
        <v>42541</v>
      </c>
      <c r="H63" s="6">
        <f t="shared" si="18"/>
        <v>10</v>
      </c>
      <c r="K63" s="22">
        <f t="shared" si="16"/>
        <v>0</v>
      </c>
      <c r="L63" s="23" t="e">
        <f t="shared" si="10"/>
        <v>#DIV/0!</v>
      </c>
      <c r="O63" s="23" t="e">
        <f t="shared" si="11"/>
        <v>#DIV/0!</v>
      </c>
      <c r="Q63" s="23" t="e">
        <f t="shared" si="12"/>
        <v>#DIV/0!</v>
      </c>
      <c r="R63" s="3"/>
      <c r="S63" s="23" t="e">
        <f t="shared" si="13"/>
        <v>#DIV/0!</v>
      </c>
    </row>
    <row r="64" spans="1:19" hidden="1" x14ac:dyDescent="0.25">
      <c r="A64" t="b">
        <f>FALSE()</f>
        <v>0</v>
      </c>
      <c r="B64" s="21" t="str">
        <f t="shared" ca="1" si="15"/>
        <v/>
      </c>
      <c r="C64" t="s">
        <v>88</v>
      </c>
      <c r="D64" t="s">
        <v>96</v>
      </c>
      <c r="E64" s="3" t="s">
        <v>98</v>
      </c>
      <c r="F64" s="5">
        <f t="shared" si="17"/>
        <v>42762</v>
      </c>
      <c r="G64" s="5">
        <v>42776</v>
      </c>
      <c r="H64" s="6">
        <f t="shared" si="18"/>
        <v>10</v>
      </c>
      <c r="K64" s="22">
        <f t="shared" si="16"/>
        <v>0</v>
      </c>
      <c r="L64" s="23" t="e">
        <f t="shared" si="10"/>
        <v>#DIV/0!</v>
      </c>
      <c r="O64" s="23" t="e">
        <f t="shared" si="11"/>
        <v>#DIV/0!</v>
      </c>
      <c r="Q64" s="23" t="e">
        <f t="shared" si="12"/>
        <v>#DIV/0!</v>
      </c>
      <c r="R64" s="3"/>
      <c r="S64" s="23" t="e">
        <f t="shared" si="13"/>
        <v>#DIV/0!</v>
      </c>
    </row>
    <row r="65" spans="1:19" hidden="1" x14ac:dyDescent="0.25">
      <c r="A65" t="b">
        <f>FALSE()</f>
        <v>0</v>
      </c>
      <c r="B65" s="21" t="str">
        <f t="shared" ca="1" si="15"/>
        <v/>
      </c>
      <c r="C65" t="s">
        <v>88</v>
      </c>
      <c r="D65" t="s">
        <v>96</v>
      </c>
      <c r="E65" s="3" t="s">
        <v>99</v>
      </c>
      <c r="F65" s="5">
        <f t="shared" si="17"/>
        <v>42877</v>
      </c>
      <c r="G65" s="5">
        <v>42891</v>
      </c>
      <c r="H65" s="6">
        <f t="shared" si="18"/>
        <v>10</v>
      </c>
      <c r="K65" s="22">
        <f t="shared" si="16"/>
        <v>0</v>
      </c>
      <c r="L65" s="23" t="e">
        <f t="shared" si="10"/>
        <v>#DIV/0!</v>
      </c>
      <c r="O65" s="23" t="e">
        <f t="shared" si="11"/>
        <v>#DIV/0!</v>
      </c>
      <c r="Q65" s="23" t="e">
        <f t="shared" si="12"/>
        <v>#DIV/0!</v>
      </c>
      <c r="R65" s="3"/>
      <c r="S65" s="23" t="e">
        <f t="shared" si="13"/>
        <v>#DIV/0!</v>
      </c>
    </row>
    <row r="66" spans="1:19" hidden="1" x14ac:dyDescent="0.25">
      <c r="A66" t="b">
        <f>FALSE()</f>
        <v>0</v>
      </c>
      <c r="B66" s="21" t="str">
        <f t="shared" ca="1" si="15"/>
        <v>forecast</v>
      </c>
      <c r="C66" t="s">
        <v>88</v>
      </c>
      <c r="D66" t="s">
        <v>96</v>
      </c>
      <c r="E66" s="3" t="s">
        <v>100</v>
      </c>
      <c r="F66" s="5">
        <f t="shared" si="17"/>
        <v>43252.5</v>
      </c>
      <c r="G66" s="5">
        <v>43266.5</v>
      </c>
      <c r="H66" s="6">
        <f t="shared" si="18"/>
        <v>10</v>
      </c>
      <c r="K66" s="22">
        <f t="shared" si="16"/>
        <v>0</v>
      </c>
      <c r="L66" s="23" t="e">
        <f t="shared" si="10"/>
        <v>#DIV/0!</v>
      </c>
      <c r="O66" s="23" t="e">
        <f t="shared" si="11"/>
        <v>#DIV/0!</v>
      </c>
      <c r="Q66" s="23" t="e">
        <f t="shared" si="12"/>
        <v>#DIV/0!</v>
      </c>
      <c r="R66" s="3"/>
      <c r="S66" s="23" t="e">
        <f t="shared" si="13"/>
        <v>#DIV/0!</v>
      </c>
    </row>
    <row r="67" spans="1:19" hidden="1" x14ac:dyDescent="0.25">
      <c r="A67" t="b">
        <f>FALSE()</f>
        <v>0</v>
      </c>
      <c r="B67" s="21" t="str">
        <f t="shared" ca="1" si="15"/>
        <v/>
      </c>
      <c r="C67" t="s">
        <v>88</v>
      </c>
      <c r="D67" t="s">
        <v>101</v>
      </c>
      <c r="E67" s="3" t="s">
        <v>102</v>
      </c>
      <c r="F67" s="5">
        <f t="shared" si="17"/>
        <v>42309.5</v>
      </c>
      <c r="G67" s="5">
        <v>42323.5</v>
      </c>
      <c r="H67" s="6">
        <f t="shared" si="18"/>
        <v>9</v>
      </c>
      <c r="K67" s="22">
        <f t="shared" si="16"/>
        <v>0</v>
      </c>
      <c r="L67" s="23" t="e">
        <f t="shared" si="10"/>
        <v>#DIV/0!</v>
      </c>
      <c r="O67" s="23" t="e">
        <f t="shared" si="11"/>
        <v>#DIV/0!</v>
      </c>
      <c r="Q67" s="23" t="e">
        <f t="shared" si="12"/>
        <v>#DIV/0!</v>
      </c>
      <c r="R67" s="3"/>
      <c r="S67" s="23" t="e">
        <f t="shared" si="13"/>
        <v>#DIV/0!</v>
      </c>
    </row>
    <row r="68" spans="1:19" hidden="1" x14ac:dyDescent="0.25">
      <c r="A68" t="b">
        <f>FALSE()</f>
        <v>0</v>
      </c>
      <c r="B68" s="21" t="str">
        <f t="shared" ca="1" si="15"/>
        <v/>
      </c>
      <c r="C68" t="s">
        <v>88</v>
      </c>
      <c r="D68" t="s">
        <v>101</v>
      </c>
      <c r="E68" s="3" t="s">
        <v>103</v>
      </c>
      <c r="F68" s="5">
        <f t="shared" si="17"/>
        <v>42690.5</v>
      </c>
      <c r="G68" s="5">
        <v>42704.5</v>
      </c>
      <c r="H68" s="6">
        <f t="shared" si="18"/>
        <v>10</v>
      </c>
      <c r="K68" s="22">
        <f t="shared" si="16"/>
        <v>0</v>
      </c>
      <c r="L68" s="23" t="e">
        <f t="shared" si="10"/>
        <v>#DIV/0!</v>
      </c>
      <c r="O68" s="23" t="e">
        <f t="shared" si="11"/>
        <v>#DIV/0!</v>
      </c>
      <c r="Q68" s="23" t="e">
        <f t="shared" si="12"/>
        <v>#DIV/0!</v>
      </c>
      <c r="R68" s="3"/>
      <c r="S68" s="23" t="e">
        <f t="shared" si="13"/>
        <v>#DIV/0!</v>
      </c>
    </row>
    <row r="69" spans="1:19" hidden="1" x14ac:dyDescent="0.25">
      <c r="A69" t="b">
        <f>FALSE()</f>
        <v>0</v>
      </c>
      <c r="B69" s="21" t="str">
        <f t="shared" ca="1" si="15"/>
        <v/>
      </c>
      <c r="C69" t="s">
        <v>88</v>
      </c>
      <c r="D69" t="s">
        <v>101</v>
      </c>
      <c r="E69" s="3" t="s">
        <v>104</v>
      </c>
      <c r="F69" s="5">
        <f t="shared" si="17"/>
        <v>42842.5</v>
      </c>
      <c r="G69" s="5">
        <v>42856.5</v>
      </c>
      <c r="H69" s="6">
        <f t="shared" si="18"/>
        <v>10</v>
      </c>
      <c r="K69" s="22">
        <f t="shared" si="16"/>
        <v>0</v>
      </c>
      <c r="L69" s="23" t="e">
        <f t="shared" si="10"/>
        <v>#DIV/0!</v>
      </c>
      <c r="O69" s="23" t="e">
        <f t="shared" si="11"/>
        <v>#DIV/0!</v>
      </c>
      <c r="Q69" s="23" t="e">
        <f t="shared" si="12"/>
        <v>#DIV/0!</v>
      </c>
      <c r="R69" s="3"/>
      <c r="S69" s="23" t="e">
        <f t="shared" si="13"/>
        <v>#DIV/0!</v>
      </c>
    </row>
    <row r="70" spans="1:19" hidden="1" x14ac:dyDescent="0.25">
      <c r="A70" t="b">
        <f>FALSE()</f>
        <v>0</v>
      </c>
      <c r="B70" s="21" t="str">
        <f t="shared" ca="1" si="15"/>
        <v/>
      </c>
      <c r="C70" t="s">
        <v>88</v>
      </c>
      <c r="D70" t="s">
        <v>101</v>
      </c>
      <c r="E70" s="3" t="s">
        <v>105</v>
      </c>
      <c r="F70" s="5">
        <f t="shared" si="17"/>
        <v>42996.5</v>
      </c>
      <c r="G70" s="5">
        <v>43010.5</v>
      </c>
      <c r="H70" s="6">
        <f t="shared" si="18"/>
        <v>10</v>
      </c>
      <c r="K70" s="22">
        <f t="shared" si="16"/>
        <v>0</v>
      </c>
      <c r="L70" s="23" t="e">
        <f t="shared" si="10"/>
        <v>#DIV/0!</v>
      </c>
      <c r="O70" s="23" t="e">
        <f t="shared" si="11"/>
        <v>#DIV/0!</v>
      </c>
      <c r="Q70" s="23" t="e">
        <f t="shared" si="12"/>
        <v>#DIV/0!</v>
      </c>
      <c r="R70" s="3"/>
      <c r="S70" s="23" t="e">
        <f t="shared" si="13"/>
        <v>#DIV/0!</v>
      </c>
    </row>
    <row r="71" spans="1:19" hidden="1" x14ac:dyDescent="0.25">
      <c r="A71" t="b">
        <f>FALSE()</f>
        <v>0</v>
      </c>
      <c r="B71" s="21" t="str">
        <f t="shared" ca="1" si="15"/>
        <v/>
      </c>
      <c r="C71" t="s">
        <v>88</v>
      </c>
      <c r="D71" t="s">
        <v>101</v>
      </c>
      <c r="E71" s="3" t="s">
        <v>106</v>
      </c>
      <c r="F71"/>
      <c r="G71"/>
      <c r="H71"/>
      <c r="K71" s="22">
        <f t="shared" si="16"/>
        <v>0</v>
      </c>
      <c r="L71" s="23" t="e">
        <f t="shared" si="10"/>
        <v>#DIV/0!</v>
      </c>
      <c r="O71" s="23" t="e">
        <f t="shared" si="11"/>
        <v>#DIV/0!</v>
      </c>
      <c r="Q71" s="23" t="e">
        <f t="shared" si="12"/>
        <v>#DIV/0!</v>
      </c>
      <c r="R71" s="3"/>
      <c r="S71" s="23" t="e">
        <f t="shared" si="13"/>
        <v>#DIV/0!</v>
      </c>
    </row>
    <row r="72" spans="1:19" hidden="1" x14ac:dyDescent="0.25">
      <c r="A72" t="b">
        <f>FALSE()</f>
        <v>0</v>
      </c>
      <c r="B72" s="21" t="str">
        <f t="shared" ca="1" si="15"/>
        <v/>
      </c>
      <c r="C72" t="s">
        <v>88</v>
      </c>
      <c r="D72" t="s">
        <v>101</v>
      </c>
      <c r="E72" s="3" t="s">
        <v>107</v>
      </c>
      <c r="F72"/>
      <c r="G72"/>
      <c r="H72"/>
      <c r="K72" s="22">
        <f t="shared" si="16"/>
        <v>0</v>
      </c>
      <c r="L72" s="23" t="e">
        <f t="shared" si="10"/>
        <v>#DIV/0!</v>
      </c>
      <c r="O72" s="23" t="e">
        <f t="shared" si="11"/>
        <v>#DIV/0!</v>
      </c>
      <c r="Q72" s="23" t="e">
        <f t="shared" si="12"/>
        <v>#DIV/0!</v>
      </c>
      <c r="R72" s="3"/>
      <c r="S72" s="23" t="e">
        <f t="shared" si="13"/>
        <v>#DIV/0!</v>
      </c>
    </row>
    <row r="73" spans="1:19" hidden="1" x14ac:dyDescent="0.25">
      <c r="A73" t="b">
        <f>FALSE()</f>
        <v>0</v>
      </c>
      <c r="B73" s="21" t="str">
        <f t="shared" ca="1" si="15"/>
        <v/>
      </c>
      <c r="C73" t="s">
        <v>88</v>
      </c>
      <c r="D73" t="s">
        <v>108</v>
      </c>
      <c r="E73" s="3" t="s">
        <v>109</v>
      </c>
      <c r="F73" s="5">
        <f t="shared" ref="F73:F84" si="19">G73-14</f>
        <v>42453.5</v>
      </c>
      <c r="G73" s="5">
        <v>42467.5</v>
      </c>
      <c r="H73" s="6">
        <f t="shared" ref="H73:H84" si="20">NETWORKDAYS(F73,G73)-1</f>
        <v>10</v>
      </c>
      <c r="K73" s="22">
        <f t="shared" si="16"/>
        <v>0</v>
      </c>
      <c r="L73" s="23" t="e">
        <f t="shared" si="10"/>
        <v>#DIV/0!</v>
      </c>
      <c r="O73" s="23" t="e">
        <f t="shared" si="11"/>
        <v>#DIV/0!</v>
      </c>
      <c r="Q73" s="23" t="e">
        <f t="shared" si="12"/>
        <v>#DIV/0!</v>
      </c>
      <c r="R73" s="3"/>
      <c r="S73" s="23" t="e">
        <f t="shared" si="13"/>
        <v>#DIV/0!</v>
      </c>
    </row>
    <row r="74" spans="1:19" hidden="1" x14ac:dyDescent="0.25">
      <c r="A74" t="b">
        <f>FALSE()</f>
        <v>0</v>
      </c>
      <c r="B74" s="21" t="str">
        <f t="shared" ca="1" si="15"/>
        <v/>
      </c>
      <c r="C74" t="s">
        <v>88</v>
      </c>
      <c r="D74" t="s">
        <v>108</v>
      </c>
      <c r="E74" s="3" t="s">
        <v>110</v>
      </c>
      <c r="F74" s="5">
        <f t="shared" si="19"/>
        <v>42632.5</v>
      </c>
      <c r="G74" s="5">
        <v>42646.5</v>
      </c>
      <c r="H74" s="6">
        <f t="shared" si="20"/>
        <v>10</v>
      </c>
      <c r="K74" s="22">
        <f t="shared" si="16"/>
        <v>0</v>
      </c>
      <c r="L74" s="23" t="e">
        <f t="shared" si="10"/>
        <v>#DIV/0!</v>
      </c>
      <c r="O74" s="23" t="e">
        <f t="shared" si="11"/>
        <v>#DIV/0!</v>
      </c>
      <c r="Q74" s="23" t="e">
        <f t="shared" si="12"/>
        <v>#DIV/0!</v>
      </c>
      <c r="R74" s="3"/>
      <c r="S74" s="23" t="e">
        <f t="shared" si="13"/>
        <v>#DIV/0!</v>
      </c>
    </row>
    <row r="75" spans="1:19" hidden="1" x14ac:dyDescent="0.25">
      <c r="A75" t="b">
        <f>FALSE()</f>
        <v>0</v>
      </c>
      <c r="B75" s="21" t="str">
        <f t="shared" ca="1" si="15"/>
        <v/>
      </c>
      <c r="C75" t="s">
        <v>88</v>
      </c>
      <c r="D75" t="s">
        <v>108</v>
      </c>
      <c r="E75" s="3" t="s">
        <v>111</v>
      </c>
      <c r="F75" s="5">
        <f t="shared" si="19"/>
        <v>42752.5</v>
      </c>
      <c r="G75" s="5">
        <v>42766.5</v>
      </c>
      <c r="H75" s="6">
        <f t="shared" si="20"/>
        <v>10</v>
      </c>
      <c r="K75" s="22">
        <f t="shared" si="16"/>
        <v>0</v>
      </c>
      <c r="L75" s="23" t="e">
        <f t="shared" ref="L75:L106" si="21">K75/(H75*I75)</f>
        <v>#DIV/0!</v>
      </c>
      <c r="O75" s="23" t="e">
        <f t="shared" ref="O75:O106" si="22">1-N75/M75</f>
        <v>#DIV/0!</v>
      </c>
      <c r="Q75" s="23" t="e">
        <f t="shared" ref="Q75:Q106" si="23">1-P75/M75</f>
        <v>#DIV/0!</v>
      </c>
      <c r="R75" s="3"/>
      <c r="S75" s="23" t="e">
        <f t="shared" ref="S75:S106" si="24">1-R75/M75</f>
        <v>#DIV/0!</v>
      </c>
    </row>
    <row r="76" spans="1:19" hidden="1" x14ac:dyDescent="0.25">
      <c r="A76" t="b">
        <f>FALSE()</f>
        <v>0</v>
      </c>
      <c r="B76" s="21" t="str">
        <f t="shared" ca="1" si="15"/>
        <v/>
      </c>
      <c r="C76" t="s">
        <v>88</v>
      </c>
      <c r="D76" t="s">
        <v>108</v>
      </c>
      <c r="E76" s="3" t="s">
        <v>112</v>
      </c>
      <c r="F76" s="5">
        <f t="shared" si="19"/>
        <v>42842</v>
      </c>
      <c r="G76" s="5">
        <v>42856</v>
      </c>
      <c r="H76" s="6">
        <f t="shared" si="20"/>
        <v>10</v>
      </c>
      <c r="K76" s="22">
        <f t="shared" si="16"/>
        <v>0</v>
      </c>
      <c r="L76" s="23" t="e">
        <f t="shared" si="21"/>
        <v>#DIV/0!</v>
      </c>
      <c r="O76" s="23" t="e">
        <f t="shared" si="22"/>
        <v>#DIV/0!</v>
      </c>
      <c r="Q76" s="23" t="e">
        <f t="shared" si="23"/>
        <v>#DIV/0!</v>
      </c>
      <c r="R76" s="3"/>
      <c r="S76" s="23" t="e">
        <f t="shared" si="24"/>
        <v>#DIV/0!</v>
      </c>
    </row>
    <row r="77" spans="1:19" hidden="1" x14ac:dyDescent="0.25">
      <c r="A77" t="b">
        <f>FALSE()</f>
        <v>0</v>
      </c>
      <c r="B77" s="21" t="str">
        <f t="shared" ca="1" si="15"/>
        <v/>
      </c>
      <c r="C77" t="s">
        <v>88</v>
      </c>
      <c r="D77" t="s">
        <v>108</v>
      </c>
      <c r="E77" s="3" t="s">
        <v>113</v>
      </c>
      <c r="F77" s="5">
        <f t="shared" si="19"/>
        <v>43070.5</v>
      </c>
      <c r="G77" s="5">
        <v>43084.5</v>
      </c>
      <c r="H77" s="6">
        <f t="shared" si="20"/>
        <v>10</v>
      </c>
      <c r="K77" s="22">
        <f t="shared" si="16"/>
        <v>0</v>
      </c>
      <c r="L77" s="23" t="e">
        <f t="shared" si="21"/>
        <v>#DIV/0!</v>
      </c>
      <c r="O77" s="23" t="e">
        <f t="shared" si="22"/>
        <v>#DIV/0!</v>
      </c>
      <c r="Q77" s="23" t="e">
        <f t="shared" si="23"/>
        <v>#DIV/0!</v>
      </c>
      <c r="R77" s="3"/>
      <c r="S77" s="23" t="e">
        <f t="shared" si="24"/>
        <v>#DIV/0!</v>
      </c>
    </row>
    <row r="78" spans="1:19" hidden="1" x14ac:dyDescent="0.25">
      <c r="A78" t="b">
        <f>FALSE()</f>
        <v>0</v>
      </c>
      <c r="B78" s="21" t="str">
        <f t="shared" ca="1" si="15"/>
        <v/>
      </c>
      <c r="C78" t="s">
        <v>88</v>
      </c>
      <c r="D78" t="s">
        <v>114</v>
      </c>
      <c r="E78" s="3" t="s">
        <v>115</v>
      </c>
      <c r="F78" s="5">
        <f t="shared" si="19"/>
        <v>42721</v>
      </c>
      <c r="G78" s="5">
        <v>42735</v>
      </c>
      <c r="H78" s="6">
        <f t="shared" si="20"/>
        <v>9</v>
      </c>
      <c r="K78" s="22">
        <f t="shared" si="16"/>
        <v>0</v>
      </c>
      <c r="L78" s="23" t="e">
        <f t="shared" si="21"/>
        <v>#DIV/0!</v>
      </c>
      <c r="O78" s="23" t="e">
        <f t="shared" si="22"/>
        <v>#DIV/0!</v>
      </c>
      <c r="Q78" s="23" t="e">
        <f t="shared" si="23"/>
        <v>#DIV/0!</v>
      </c>
      <c r="R78" s="3"/>
      <c r="S78" s="23" t="e">
        <f t="shared" si="24"/>
        <v>#DIV/0!</v>
      </c>
    </row>
    <row r="79" spans="1:19" hidden="1" x14ac:dyDescent="0.25">
      <c r="A79" t="b">
        <f>FALSE()</f>
        <v>0</v>
      </c>
      <c r="B79" s="21" t="str">
        <f t="shared" ca="1" si="15"/>
        <v/>
      </c>
      <c r="C79" t="s">
        <v>88</v>
      </c>
      <c r="D79" t="s">
        <v>114</v>
      </c>
      <c r="E79" s="3" t="s">
        <v>116</v>
      </c>
      <c r="F79" s="5">
        <f t="shared" si="19"/>
        <v>42818</v>
      </c>
      <c r="G79" s="5">
        <v>42832</v>
      </c>
      <c r="H79" s="6">
        <f t="shared" si="20"/>
        <v>10</v>
      </c>
      <c r="K79" s="22">
        <f t="shared" si="16"/>
        <v>0</v>
      </c>
      <c r="L79" s="23" t="e">
        <f t="shared" si="21"/>
        <v>#DIV/0!</v>
      </c>
      <c r="O79" s="23" t="e">
        <f t="shared" si="22"/>
        <v>#DIV/0!</v>
      </c>
      <c r="Q79" s="23" t="e">
        <f t="shared" si="23"/>
        <v>#DIV/0!</v>
      </c>
      <c r="R79" s="3"/>
      <c r="S79" s="23" t="e">
        <f t="shared" si="24"/>
        <v>#DIV/0!</v>
      </c>
    </row>
    <row r="80" spans="1:19" hidden="1" x14ac:dyDescent="0.25">
      <c r="A80" t="b">
        <f>FALSE()</f>
        <v>0</v>
      </c>
      <c r="B80" s="21" t="str">
        <f t="shared" ca="1" si="15"/>
        <v/>
      </c>
      <c r="C80" t="s">
        <v>88</v>
      </c>
      <c r="D80" t="s">
        <v>114</v>
      </c>
      <c r="E80" s="3" t="s">
        <v>117</v>
      </c>
      <c r="F80" s="5">
        <f t="shared" si="19"/>
        <v>42979.5</v>
      </c>
      <c r="G80" s="5">
        <v>42993.5</v>
      </c>
      <c r="H80" s="6">
        <f t="shared" si="20"/>
        <v>10</v>
      </c>
      <c r="K80" s="22">
        <f t="shared" si="16"/>
        <v>0</v>
      </c>
      <c r="L80" s="23" t="e">
        <f t="shared" si="21"/>
        <v>#DIV/0!</v>
      </c>
      <c r="O80" s="23" t="e">
        <f t="shared" si="22"/>
        <v>#DIV/0!</v>
      </c>
      <c r="Q80" s="23" t="e">
        <f t="shared" si="23"/>
        <v>#DIV/0!</v>
      </c>
      <c r="R80" s="3"/>
      <c r="S80" s="23" t="e">
        <f t="shared" si="24"/>
        <v>#DIV/0!</v>
      </c>
    </row>
    <row r="81" spans="1:19" hidden="1" x14ac:dyDescent="0.25">
      <c r="A81" t="b">
        <f>FALSE()</f>
        <v>0</v>
      </c>
      <c r="B81" s="21" t="str">
        <f t="shared" ca="1" si="15"/>
        <v>forecast</v>
      </c>
      <c r="C81" t="s">
        <v>88</v>
      </c>
      <c r="D81" t="s">
        <v>114</v>
      </c>
      <c r="E81" s="3" t="s">
        <v>118</v>
      </c>
      <c r="F81" s="5">
        <f t="shared" si="19"/>
        <v>43252.5</v>
      </c>
      <c r="G81" s="5">
        <v>43266.5</v>
      </c>
      <c r="H81" s="6">
        <f t="shared" si="20"/>
        <v>10</v>
      </c>
      <c r="K81" s="22">
        <f t="shared" si="16"/>
        <v>0</v>
      </c>
      <c r="L81" s="23" t="e">
        <f t="shared" si="21"/>
        <v>#DIV/0!</v>
      </c>
      <c r="O81" s="23" t="e">
        <f t="shared" si="22"/>
        <v>#DIV/0!</v>
      </c>
      <c r="Q81" s="23" t="e">
        <f t="shared" si="23"/>
        <v>#DIV/0!</v>
      </c>
      <c r="R81" s="3"/>
      <c r="S81" s="23" t="e">
        <f t="shared" si="24"/>
        <v>#DIV/0!</v>
      </c>
    </row>
    <row r="82" spans="1:19" hidden="1" x14ac:dyDescent="0.25">
      <c r="A82" t="b">
        <f>FALSE()</f>
        <v>0</v>
      </c>
      <c r="B82" s="21" t="str">
        <f t="shared" ca="1" si="15"/>
        <v>forecast</v>
      </c>
      <c r="C82" t="s">
        <v>88</v>
      </c>
      <c r="D82" t="s">
        <v>114</v>
      </c>
      <c r="E82" s="3" t="s">
        <v>119</v>
      </c>
      <c r="F82" s="5">
        <f t="shared" si="19"/>
        <v>43196.5</v>
      </c>
      <c r="G82" s="5">
        <v>43210.5</v>
      </c>
      <c r="H82" s="6">
        <f t="shared" si="20"/>
        <v>10</v>
      </c>
      <c r="K82" s="22">
        <f t="shared" si="16"/>
        <v>0</v>
      </c>
      <c r="L82" s="23" t="e">
        <f t="shared" si="21"/>
        <v>#DIV/0!</v>
      </c>
      <c r="O82" s="23" t="e">
        <f t="shared" si="22"/>
        <v>#DIV/0!</v>
      </c>
      <c r="Q82" s="23" t="e">
        <f t="shared" si="23"/>
        <v>#DIV/0!</v>
      </c>
      <c r="R82" s="3"/>
      <c r="S82" s="23" t="e">
        <f t="shared" si="24"/>
        <v>#DIV/0!</v>
      </c>
    </row>
    <row r="83" spans="1:19" hidden="1" x14ac:dyDescent="0.25">
      <c r="A83" t="b">
        <f>FALSE()</f>
        <v>0</v>
      </c>
      <c r="B83" s="21" t="str">
        <f t="shared" ca="1" si="15"/>
        <v>forecast</v>
      </c>
      <c r="C83" t="s">
        <v>88</v>
      </c>
      <c r="D83" t="s">
        <v>114</v>
      </c>
      <c r="E83" s="3" t="s">
        <v>120</v>
      </c>
      <c r="F83" s="5">
        <f t="shared" si="19"/>
        <v>43406.5</v>
      </c>
      <c r="G83" s="5">
        <v>43420.5</v>
      </c>
      <c r="H83" s="6">
        <f t="shared" si="20"/>
        <v>10</v>
      </c>
      <c r="K83" s="22">
        <f t="shared" si="16"/>
        <v>0</v>
      </c>
      <c r="L83" s="23" t="e">
        <f t="shared" si="21"/>
        <v>#DIV/0!</v>
      </c>
      <c r="O83" s="23" t="e">
        <f t="shared" si="22"/>
        <v>#DIV/0!</v>
      </c>
      <c r="Q83" s="23" t="e">
        <f t="shared" si="23"/>
        <v>#DIV/0!</v>
      </c>
      <c r="R83" s="3"/>
      <c r="S83" s="23" t="e">
        <f t="shared" si="24"/>
        <v>#DIV/0!</v>
      </c>
    </row>
    <row r="84" spans="1:19" hidden="1" x14ac:dyDescent="0.25">
      <c r="A84" t="b">
        <f>FALSE()</f>
        <v>0</v>
      </c>
      <c r="B84" s="21" t="str">
        <f t="shared" ca="1" si="15"/>
        <v>forecast</v>
      </c>
      <c r="C84" t="s">
        <v>88</v>
      </c>
      <c r="D84" t="s">
        <v>121</v>
      </c>
      <c r="E84" s="3" t="s">
        <v>122</v>
      </c>
      <c r="F84" s="5">
        <f t="shared" si="19"/>
        <v>43252.5</v>
      </c>
      <c r="G84" s="5">
        <v>43266.5</v>
      </c>
      <c r="H84" s="6">
        <f t="shared" si="20"/>
        <v>10</v>
      </c>
      <c r="K84" s="22">
        <f t="shared" si="16"/>
        <v>0</v>
      </c>
      <c r="L84" s="23" t="e">
        <f t="shared" si="21"/>
        <v>#DIV/0!</v>
      </c>
      <c r="O84" s="23" t="e">
        <f t="shared" si="22"/>
        <v>#DIV/0!</v>
      </c>
      <c r="Q84" s="23" t="e">
        <f t="shared" si="23"/>
        <v>#DIV/0!</v>
      </c>
      <c r="R84" s="3"/>
      <c r="S84" s="23" t="e">
        <f t="shared" si="24"/>
        <v>#DIV/0!</v>
      </c>
    </row>
    <row r="85" spans="1:19" hidden="1" x14ac:dyDescent="0.25">
      <c r="A85" t="b">
        <f>FALSE()</f>
        <v>0</v>
      </c>
      <c r="B85" s="21" t="str">
        <f t="shared" ca="1" si="15"/>
        <v/>
      </c>
      <c r="C85" t="s">
        <v>88</v>
      </c>
      <c r="D85" t="s">
        <v>121</v>
      </c>
      <c r="E85" s="3" t="s">
        <v>123</v>
      </c>
      <c r="K85" s="22">
        <f t="shared" si="16"/>
        <v>0</v>
      </c>
      <c r="L85" s="23" t="e">
        <f t="shared" si="21"/>
        <v>#DIV/0!</v>
      </c>
      <c r="O85" s="23" t="e">
        <f t="shared" si="22"/>
        <v>#DIV/0!</v>
      </c>
      <c r="Q85" s="23" t="e">
        <f t="shared" si="23"/>
        <v>#DIV/0!</v>
      </c>
      <c r="R85" s="3"/>
      <c r="S85" s="23" t="e">
        <f t="shared" si="24"/>
        <v>#DIV/0!</v>
      </c>
    </row>
  </sheetData>
  <autoFilter ref="A10:S85">
    <filterColumn colId="0">
      <filters>
        <filter val="1"/>
      </filters>
    </filterColumn>
  </autoFilter>
  <mergeCells count="2">
    <mergeCell ref="F9:G9"/>
    <mergeCell ref="M9:S9"/>
  </mergeCells>
  <conditionalFormatting sqref="L11:L85">
    <cfRule type="cellIs" dxfId="20" priority="2" operator="lessThan">
      <formula>$L$3</formula>
    </cfRule>
    <cfRule type="cellIs" dxfId="19" priority="3" operator="lessThan">
      <formula>$L$4</formula>
    </cfRule>
    <cfRule type="cellIs" dxfId="18" priority="4" operator="lessThan">
      <formula>$L$5</formula>
    </cfRule>
    <cfRule type="cellIs" dxfId="17" priority="5" operator="lessThan">
      <formula>$L$6</formula>
    </cfRule>
    <cfRule type="cellIs" dxfId="16" priority="6" operator="lessThanOrEqual">
      <formula>$L$7</formula>
    </cfRule>
  </conditionalFormatting>
  <conditionalFormatting sqref="O11:O85">
    <cfRule type="cellIs" dxfId="15" priority="7" operator="lessThan">
      <formula>$O$3</formula>
    </cfRule>
    <cfRule type="cellIs" dxfId="14" priority="8" operator="lessThan">
      <formula>$O$4</formula>
    </cfRule>
    <cfRule type="cellIs" dxfId="13" priority="9" operator="lessThan">
      <formula>$O$5</formula>
    </cfRule>
    <cfRule type="cellIs" dxfId="12" priority="10" operator="lessThan">
      <formula>$O$6</formula>
    </cfRule>
    <cfRule type="cellIs" dxfId="11" priority="11" operator="lessThanOrEqual">
      <formula>$Q$7</formula>
    </cfRule>
  </conditionalFormatting>
  <conditionalFormatting sqref="Q11:Q85">
    <cfRule type="cellIs" dxfId="10" priority="12" operator="lessThan">
      <formula>$Q$3</formula>
    </cfRule>
    <cfRule type="cellIs" dxfId="9" priority="13" operator="lessThan">
      <formula>$Q$4</formula>
    </cfRule>
    <cfRule type="cellIs" dxfId="8" priority="14" operator="lessThan">
      <formula>$Q$5</formula>
    </cfRule>
    <cfRule type="cellIs" dxfId="7" priority="15" operator="lessThan">
      <formula>$Q$6</formula>
    </cfRule>
    <cfRule type="cellIs" dxfId="6" priority="16" operator="lessThanOrEqual">
      <formula>$O$7</formula>
    </cfRule>
  </conditionalFormatting>
  <conditionalFormatting sqref="S11:S85">
    <cfRule type="cellIs" dxfId="5" priority="17" operator="lessThan">
      <formula>$S$3</formula>
    </cfRule>
    <cfRule type="cellIs" dxfId="4" priority="18" operator="lessThan">
      <formula>$S$4</formula>
    </cfRule>
    <cfRule type="cellIs" dxfId="3" priority="19" operator="lessThan">
      <formula>$S$5</formula>
    </cfRule>
    <cfRule type="cellIs" dxfId="2" priority="20" operator="lessThan">
      <formula>$S$6</formula>
    </cfRule>
    <cfRule type="cellIs" dxfId="1" priority="21" operator="lessThanOrEqual">
      <formula>$S$7</formula>
    </cfRule>
  </conditionalFormatting>
  <conditionalFormatting sqref="E11:E85">
    <cfRule type="expression" dxfId="0" priority="22">
      <formula>B11="forecast"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PROCESS_INDICATORS</vt:lpstr>
      <vt:lpstr>PROCESS_INDICATORS!_FilterDatabase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Perquin, Reinier</dc:creator>
  <dc:description/>
  <cp:lastModifiedBy>Khan, Raima</cp:lastModifiedBy>
  <cp:revision>0</cp:revision>
  <dcterms:created xsi:type="dcterms:W3CDTF">2017-09-28T11:18:31Z</dcterms:created>
  <dcterms:modified xsi:type="dcterms:W3CDTF">2018-01-08T08:14:58Z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0x010100B7CA55F8C932C844B7421B155C4FBDD3</vt:lpwstr>
  </property>
</Properties>
</file>